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tabRatio="889" firstSheet="15" activeTab="20"/>
  </bookViews>
  <sheets>
    <sheet name="目录" sheetId="1" r:id="rId1"/>
    <sheet name="1.2018年全县一般收入" sheetId="2" r:id="rId2"/>
    <sheet name="2.2018年全县一般支出" sheetId="3" r:id="rId3"/>
    <sheet name="3.2018年全县基金收入" sheetId="4" r:id="rId4"/>
    <sheet name="4.2018年全县基金支出" sheetId="5" r:id="rId5"/>
    <sheet name="5.2018年全县社保基金" sheetId="6" r:id="rId6"/>
    <sheet name="6.2019年全县一般财力表" sheetId="7" r:id="rId7"/>
    <sheet name="7.2019年一般收支总表" sheetId="8" r:id="rId8"/>
    <sheet name="8.2019年全县一般收入" sheetId="9" r:id="rId9"/>
    <sheet name="9.2019年全县一般支出" sheetId="10" r:id="rId10"/>
    <sheet name="10.2019年支出明细表" sheetId="11" r:id="rId11"/>
    <sheet name="11.2019年基本支出经济分类" sheetId="12" r:id="rId12"/>
    <sheet name="12.2019年基金收支总表" sheetId="13" r:id="rId13"/>
    <sheet name="13.2019年全县基金收入" sheetId="14" r:id="rId14"/>
    <sheet name="14.2019年全县基金支出" sheetId="15" r:id="rId15"/>
    <sheet name="15.2019年全县社保基金" sheetId="16" r:id="rId16"/>
    <sheet name="16.2019年全县三公经费" sheetId="17" r:id="rId17"/>
    <sheet name="17.债务限额表" sheetId="18" r:id="rId18"/>
    <sheet name="18.债务余额表" sheetId="19" r:id="rId19"/>
    <sheet name="19.2019年新增债券安排" sheetId="20" r:id="rId20"/>
    <sheet name="20.国有资本收支" sheetId="21" r:id="rId21"/>
    <sheet name="21.2019年一般转移支付" sheetId="22" r:id="rId22"/>
    <sheet name="22.2019年基金转移支付" sheetId="23" r:id="rId23"/>
    <sheet name="Sheet21" sheetId="24" r:id="rId24"/>
    <sheet name="Sheet22" sheetId="25" r:id="rId25"/>
    <sheet name="Sheet23" sheetId="26" r:id="rId26"/>
    <sheet name="Sheet24" sheetId="27" r:id="rId27"/>
    <sheet name="Sheet25" sheetId="28" r:id="rId28"/>
    <sheet name="Sheet26" sheetId="29" r:id="rId29"/>
    <sheet name="Sheet27" sheetId="30" r:id="rId30"/>
  </sheets>
  <externalReferences>
    <externalReference r:id="rId33"/>
    <externalReference r:id="rId34"/>
    <externalReference r:id="rId35"/>
  </externalReferences>
  <definedNames>
    <definedName name="\d" localSheetId="6">#REF!</definedName>
    <definedName name="\d">#REF!</definedName>
    <definedName name="\P" localSheetId="6">#REF!</definedName>
    <definedName name="\P">#REF!</definedName>
    <definedName name="\x" localSheetId="6">#REF!</definedName>
    <definedName name="\x">#REF!</definedName>
    <definedName name="\z">#N/A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>#N/A</definedName>
    <definedName name="aaaaaaa" localSheetId="6">#REF!</definedName>
    <definedName name="aaaaaaa">#REF!</definedName>
    <definedName name="B">#N/A</definedName>
    <definedName name="dddddd" localSheetId="6">#REF!</definedName>
    <definedName name="dddddd">#REF!</definedName>
    <definedName name="ffffff" localSheetId="6">#REF!</definedName>
    <definedName name="ffffff">#REF!</definedName>
    <definedName name="ggggg" localSheetId="6">#REF!</definedName>
    <definedName name="ggggg">#REF!</definedName>
    <definedName name="gxxe2003">'[2]P1012001'!$A$6:$E$117</definedName>
    <definedName name="hhh" localSheetId="6">'[3]Mp-team 1'!#REF!</definedName>
    <definedName name="hhh">'[3]Mp-team 1'!#REF!</definedName>
    <definedName name="hhhhhh" localSheetId="6">#REF!</definedName>
    <definedName name="hhhhhh">#REF!</definedName>
    <definedName name="hhhhhhhhh" localSheetId="6">#REF!</definedName>
    <definedName name="hhhhhhhhh">#REF!</definedName>
    <definedName name="jjjjj" localSheetId="6">#REF!</definedName>
    <definedName name="jjjjj">#REF!</definedName>
    <definedName name="kkkkk" localSheetId="6">#REF!</definedName>
    <definedName name="kkkkk">#REF!</definedName>
    <definedName name="_xlnm.Print_Area">#N/A</definedName>
    <definedName name="_xlnm.Print_Titles" localSheetId="21">'21.2019年一般转移支付'!$1:$3</definedName>
    <definedName name="_xlnm.Print_Titles">#N/A</definedName>
    <definedName name="rrrrr" localSheetId="6">#REF!</definedName>
    <definedName name="rrrrr">#REF!</definedName>
    <definedName name="ssss" localSheetId="6">#REF!</definedName>
    <definedName name="ssss">#REF!</definedName>
    <definedName name="zzzzz" localSheetId="6">#REF!</definedName>
    <definedName name="zzzzz">#REF!</definedName>
    <definedName name="啊啊" localSheetId="6">#REF!</definedName>
    <definedName name="啊啊">#REF!</definedName>
    <definedName name="安徽" localSheetId="6">#REF!</definedName>
    <definedName name="安徽">#REF!</definedName>
    <definedName name="北京" localSheetId="6">#REF!</definedName>
    <definedName name="北京">#REF!</definedName>
    <definedName name="不不不" localSheetId="6">#REF!</definedName>
    <definedName name="不不不">#REF!</definedName>
    <definedName name="大连" localSheetId="6">#REF!</definedName>
    <definedName name="大连">#REF!</definedName>
    <definedName name="第三批">#N/A</definedName>
    <definedName name="呃呃呃" localSheetId="6">#REF!</definedName>
    <definedName name="呃呃呃">#REF!</definedName>
    <definedName name="福建" localSheetId="6">#REF!</definedName>
    <definedName name="福建">#REF!</definedName>
    <definedName name="福建地区" localSheetId="6">#REF!</definedName>
    <definedName name="福建地区">#REF!</definedName>
    <definedName name="附表" localSheetId="6">#REF!</definedName>
    <definedName name="附表">#REF!</definedName>
    <definedName name="广东" localSheetId="6">#REF!</definedName>
    <definedName name="广东">#REF!</definedName>
    <definedName name="广东地区" localSheetId="6">#REF!</definedName>
    <definedName name="广东地区">#REF!</definedName>
    <definedName name="广西" localSheetId="6">#REF!</definedName>
    <definedName name="广西">#REF!</definedName>
    <definedName name="贵州" localSheetId="6">#REF!</definedName>
    <definedName name="贵州">#REF!</definedName>
    <definedName name="哈哈哈哈" localSheetId="6">#REF!</definedName>
    <definedName name="哈哈哈哈">#REF!</definedName>
    <definedName name="海南" localSheetId="6">#REF!</definedName>
    <definedName name="海南">#REF!</definedName>
    <definedName name="河北" localSheetId="6">#REF!</definedName>
    <definedName name="河北">#REF!</definedName>
    <definedName name="河南" localSheetId="6">#REF!</definedName>
    <definedName name="河南">#REF!</definedName>
    <definedName name="黑龙江" localSheetId="6">#REF!</definedName>
    <definedName name="黑龙江">#REF!</definedName>
    <definedName name="湖北" localSheetId="6">#REF!</definedName>
    <definedName name="湖北">#REF!</definedName>
    <definedName name="湖南" localSheetId="6">#REF!</definedName>
    <definedName name="湖南">#REF!</definedName>
    <definedName name="汇率" localSheetId="6">#REF!</definedName>
    <definedName name="汇率">#REF!</definedName>
    <definedName name="吉林" localSheetId="6">#REF!</definedName>
    <definedName name="吉林">#REF!</definedName>
    <definedName name="江苏" localSheetId="6">#REF!</definedName>
    <definedName name="江苏">#REF!</definedName>
    <definedName name="江西" localSheetId="6">#REF!</definedName>
    <definedName name="江西">#REF!</definedName>
    <definedName name="啦啦啦" localSheetId="6">#REF!</definedName>
    <definedName name="啦啦啦">#REF!</definedName>
    <definedName name="了" localSheetId="6">#REF!</definedName>
    <definedName name="了">#REF!</definedName>
    <definedName name="辽宁" localSheetId="6">#REF!</definedName>
    <definedName name="辽宁">#REF!</definedName>
    <definedName name="辽宁地区" localSheetId="6">#REF!</definedName>
    <definedName name="辽宁地区">#REF!</definedName>
    <definedName name="么么么么" localSheetId="6">#REF!</definedName>
    <definedName name="么么么么">#REF!</definedName>
    <definedName name="内蒙" localSheetId="6">#REF!</definedName>
    <definedName name="内蒙">#REF!</definedName>
    <definedName name="你" localSheetId="6">#REF!</definedName>
    <definedName name="你">#REF!</definedName>
    <definedName name="宁波" localSheetId="6">#REF!</definedName>
    <definedName name="宁波">#REF!</definedName>
    <definedName name="宁夏" localSheetId="6">#REF!</definedName>
    <definedName name="宁夏">#REF!</definedName>
    <definedName name="悄悄" localSheetId="6">#REF!</definedName>
    <definedName name="悄悄">#REF!</definedName>
    <definedName name="青岛" localSheetId="6">#REF!</definedName>
    <definedName name="青岛">#REF!</definedName>
    <definedName name="青海" localSheetId="6">#REF!</definedName>
    <definedName name="青海">#REF!</definedName>
    <definedName name="全国收入累计">#N/A</definedName>
    <definedName name="日日日" localSheetId="6">#REF!</definedName>
    <definedName name="日日日">#REF!</definedName>
    <definedName name="厦门" localSheetId="6">#REF!</definedName>
    <definedName name="厦门">#REF!</definedName>
    <definedName name="山东" localSheetId="6">#REF!</definedName>
    <definedName name="山东">#REF!</definedName>
    <definedName name="山东地区" localSheetId="6">#REF!</definedName>
    <definedName name="山东地区">#REF!</definedName>
    <definedName name="山西" localSheetId="6">#REF!</definedName>
    <definedName name="山西">#REF!</definedName>
    <definedName name="陕西" localSheetId="6">#REF!</definedName>
    <definedName name="陕西">#REF!</definedName>
    <definedName name="上海" localSheetId="6">#REF!</definedName>
    <definedName name="上海">#REF!</definedName>
    <definedName name="深圳" localSheetId="6">#REF!</definedName>
    <definedName name="深圳">#REF!</definedName>
    <definedName name="生产列1" localSheetId="6">#REF!</definedName>
    <definedName name="生产列1">#REF!</definedName>
    <definedName name="生产列11" localSheetId="6">#REF!</definedName>
    <definedName name="生产列11">#REF!</definedName>
    <definedName name="生产列15" localSheetId="6">#REF!</definedName>
    <definedName name="生产列15">#REF!</definedName>
    <definedName name="生产列16" localSheetId="6">#REF!</definedName>
    <definedName name="生产列16">#REF!</definedName>
    <definedName name="生产列17" localSheetId="6">#REF!</definedName>
    <definedName name="生产列17">#REF!</definedName>
    <definedName name="生产列19" localSheetId="6">#REF!</definedName>
    <definedName name="生产列19">#REF!</definedName>
    <definedName name="生产列2" localSheetId="6">#REF!</definedName>
    <definedName name="生产列2">#REF!</definedName>
    <definedName name="生产列20" localSheetId="6">#REF!</definedName>
    <definedName name="生产列20">#REF!</definedName>
    <definedName name="生产列3" localSheetId="6">#REF!</definedName>
    <definedName name="生产列3">#REF!</definedName>
    <definedName name="生产列4" localSheetId="6">#REF!</definedName>
    <definedName name="生产列4">#REF!</definedName>
    <definedName name="生产列5" localSheetId="6">#REF!</definedName>
    <definedName name="生产列5">#REF!</definedName>
    <definedName name="生产列6" localSheetId="6">#REF!</definedName>
    <definedName name="生产列6">#REF!</definedName>
    <definedName name="生产列7" localSheetId="6">#REF!</definedName>
    <definedName name="生产列7">#REF!</definedName>
    <definedName name="生产列8" localSheetId="6">#REF!</definedName>
    <definedName name="生产列8">#REF!</definedName>
    <definedName name="生产列9" localSheetId="6">#REF!</definedName>
    <definedName name="生产列9">#REF!</definedName>
    <definedName name="生产期" localSheetId="6">#REF!</definedName>
    <definedName name="生产期">#REF!</definedName>
    <definedName name="生产期1" localSheetId="6">#REF!</definedName>
    <definedName name="生产期1">#REF!</definedName>
    <definedName name="生产期11" localSheetId="6">#REF!</definedName>
    <definedName name="生产期11">#REF!</definedName>
    <definedName name="生产期15" localSheetId="6">#REF!</definedName>
    <definedName name="生产期15">#REF!</definedName>
    <definedName name="生产期16" localSheetId="6">#REF!</definedName>
    <definedName name="生产期16">#REF!</definedName>
    <definedName name="生产期17" localSheetId="6">#REF!</definedName>
    <definedName name="生产期17">#REF!</definedName>
    <definedName name="生产期19" localSheetId="6">#REF!</definedName>
    <definedName name="生产期19">#REF!</definedName>
    <definedName name="生产期2" localSheetId="6">#REF!</definedName>
    <definedName name="生产期2">#REF!</definedName>
    <definedName name="生产期20" localSheetId="6">#REF!</definedName>
    <definedName name="生产期20">#REF!</definedName>
    <definedName name="生产期3" localSheetId="6">#REF!</definedName>
    <definedName name="生产期3">#REF!</definedName>
    <definedName name="生产期4" localSheetId="6">#REF!</definedName>
    <definedName name="生产期4">#REF!</definedName>
    <definedName name="生产期5" localSheetId="6">#REF!</definedName>
    <definedName name="生产期5">#REF!</definedName>
    <definedName name="生产期6" localSheetId="6">#REF!</definedName>
    <definedName name="生产期6">#REF!</definedName>
    <definedName name="生产期7" localSheetId="6">#REF!</definedName>
    <definedName name="生产期7">#REF!</definedName>
    <definedName name="生产期8" localSheetId="6">#REF!</definedName>
    <definedName name="生产期8">#REF!</definedName>
    <definedName name="生产期9" localSheetId="6">#REF!</definedName>
    <definedName name="生产期9">#REF!</definedName>
    <definedName name="省级">#N/A</definedName>
    <definedName name="时代" localSheetId="6">#REF!</definedName>
    <definedName name="时代">#REF!</definedName>
    <definedName name="是" localSheetId="6">#REF!</definedName>
    <definedName name="是">#REF!</definedName>
    <definedName name="是水水水水" localSheetId="6">#REF!</definedName>
    <definedName name="是水水水水">#REF!</definedName>
    <definedName name="水水水嘎嘎嘎水" localSheetId="6">#REF!</definedName>
    <definedName name="水水水嘎嘎嘎水">#REF!</definedName>
    <definedName name="水水水水" localSheetId="6">#REF!</definedName>
    <definedName name="水水水水">#REF!</definedName>
    <definedName name="四川" localSheetId="6">#REF!</definedName>
    <definedName name="四川">#REF!</definedName>
    <definedName name="天津" localSheetId="6">#REF!</definedName>
    <definedName name="天津">#REF!</definedName>
    <definedName name="我问问" localSheetId="6">#REF!</definedName>
    <definedName name="我问问">#REF!</definedName>
    <definedName name="西藏" localSheetId="6">#REF!</definedName>
    <definedName name="西藏">#REF!</definedName>
    <definedName name="新疆" localSheetId="6">#REF!</definedName>
    <definedName name="新疆">#REF!</definedName>
    <definedName name="一i" localSheetId="6">#REF!</definedName>
    <definedName name="一i">#REF!</definedName>
    <definedName name="一一i" localSheetId="6">#REF!</definedName>
    <definedName name="一一i">#REF!</definedName>
    <definedName name="云南" localSheetId="6">#REF!</definedName>
    <definedName name="云南">#REF!</definedName>
    <definedName name="啧啧啧" localSheetId="6">#REF!</definedName>
    <definedName name="啧啧啧">#REF!</definedName>
    <definedName name="浙江" localSheetId="6">#REF!</definedName>
    <definedName name="浙江">#REF!</definedName>
    <definedName name="浙江地区" localSheetId="6">#REF!</definedName>
    <definedName name="浙江地区">#REF!</definedName>
    <definedName name="重庆" localSheetId="6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<sst xmlns="http://schemas.openxmlformats.org/spreadsheetml/2006/main" count="1049" uniqueCount="927">
  <si>
    <t>2018年台前县一般公共预算收入情况表</t>
  </si>
  <si>
    <t>表一</t>
  </si>
  <si>
    <t xml:space="preserve">      单位：万元</t>
  </si>
  <si>
    <t>项目名称</t>
  </si>
  <si>
    <t>预算数</t>
  </si>
  <si>
    <t>完成数</t>
  </si>
  <si>
    <t>为预算%</t>
  </si>
  <si>
    <t>比上年
增长%</t>
  </si>
  <si>
    <t>一般公共预算收入小计</t>
  </si>
  <si>
    <t>一、税收收入</t>
  </si>
  <si>
    <t>（一）增值税</t>
  </si>
  <si>
    <t>（二）营业税</t>
  </si>
  <si>
    <t>（三）企业所得税</t>
  </si>
  <si>
    <t>（四）个人所得税</t>
  </si>
  <si>
    <t>（五）资源税</t>
  </si>
  <si>
    <t>（六）城市维护建设税</t>
  </si>
  <si>
    <t>（七）房产税</t>
  </si>
  <si>
    <t>（八）印花税</t>
  </si>
  <si>
    <t>（九）城镇土地使用税</t>
  </si>
  <si>
    <t>（十）土地增值税</t>
  </si>
  <si>
    <t>（十一）车船税</t>
  </si>
  <si>
    <t>（十二）耕地占用税</t>
  </si>
  <si>
    <t>（十三）契税</t>
  </si>
  <si>
    <t>（十四）环境保护税</t>
  </si>
  <si>
    <t>二、非税收入</t>
  </si>
  <si>
    <t>（一）专项收入</t>
  </si>
  <si>
    <t>（二）行政事业性收费收入</t>
  </si>
  <si>
    <t>（三）罚没收入</t>
  </si>
  <si>
    <t>（四）国有资本经营收入</t>
  </si>
  <si>
    <t>（五）国有资源（资产）有偿使用收入</t>
  </si>
  <si>
    <t>（六）捐赠收入</t>
  </si>
  <si>
    <t>（六）政府住房基金收入</t>
  </si>
  <si>
    <t>（七）其他收入</t>
  </si>
  <si>
    <t>2018年台前县一般公共预算支出情况表</t>
  </si>
  <si>
    <t>表二</t>
  </si>
  <si>
    <t xml:space="preserve">    单位：万元</t>
  </si>
  <si>
    <t>预 算 科 目</t>
  </si>
  <si>
    <t>调整预算数</t>
  </si>
  <si>
    <t>为调整预算数的%</t>
  </si>
  <si>
    <t>一般公共预算支出小计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</si>
  <si>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</si>
  <si>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</si>
  <si>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</si>
  <si>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</si>
  <si>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</si>
  <si>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</si>
  <si>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七、医疗卫生与计划生育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</si>
  <si>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</si>
  <si>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</si>
  <si>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</si>
  <si>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</si>
  <si>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</si>
  <si>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</si>
  <si>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</t>
  </si>
  <si>
    <t>十五、国土资源气象等事务</t>
  </si>
  <si>
    <t>十六、住房保障支出</t>
  </si>
  <si>
    <t>十七、粮油物资储备事务</t>
  </si>
  <si>
    <t>十八、预备费</t>
  </si>
  <si>
    <t>十九、其他支出</t>
  </si>
  <si>
    <t>二十、债务付息支出</t>
  </si>
  <si>
    <t>2018年台前县政府性基金收入情况表</t>
  </si>
  <si>
    <t>表三</t>
  </si>
  <si>
    <t xml:space="preserve">       单位：万元</t>
  </si>
  <si>
    <t>为调整
预算数%</t>
  </si>
  <si>
    <t>政府性基金预算收入小计</t>
  </si>
  <si>
    <t>一、新型墙体材料专项基金收入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</si>
  <si>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</si>
  <si>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</si>
  <si>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</si>
  <si>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</si>
  <si>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六、城市基础设施配套费收入</t>
  </si>
  <si>
    <t>七、污水处理费收入</t>
  </si>
  <si>
    <t>八、彩票发行和销售机构的业务费用</t>
  </si>
  <si>
    <t>九、其他政府性基金收入</t>
  </si>
  <si>
    <t>2018年台前县政府性基金支出情况表</t>
  </si>
  <si>
    <t>表四</t>
  </si>
  <si>
    <t>政府性基金预算支出小计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</si>
  <si>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</si>
  <si>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</si>
  <si>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</si>
  <si>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</si>
  <si>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</si>
  <si>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六、资源勘探信息等支出</t>
  </si>
  <si>
    <t>七、商业服务业等支出</t>
  </si>
  <si>
    <t>八、其他支出</t>
  </si>
  <si>
    <t>九、债务付息支出</t>
  </si>
  <si>
    <r>
      <t>2018</t>
    </r>
    <r>
      <rPr>
        <sz val="24"/>
        <rFont val="文星标宋"/>
        <family val="0"/>
      </rPr>
      <t>年台前县社会保险基金收支预算完成情况表</t>
    </r>
  </si>
  <si>
    <t>表五</t>
  </si>
  <si>
    <t>单位：万元</t>
  </si>
  <si>
    <t>基金类别</t>
  </si>
  <si>
    <t>社会保险基金收入</t>
  </si>
  <si>
    <t>社会保险  基金支出</t>
  </si>
  <si>
    <t>当年收支  结余</t>
  </si>
  <si>
    <t>小计</t>
  </si>
  <si>
    <t>其中:财政补贴收入</t>
  </si>
  <si>
    <t>社会保险基金合计</t>
  </si>
  <si>
    <t>一、城乡居民基本养老保险基金</t>
  </si>
  <si>
    <t>二、机关事业单位基本养老保险基金</t>
  </si>
  <si>
    <t>三、职工基本医疗保险基金</t>
  </si>
  <si>
    <t xml:space="preserve">四、城乡居民基本医疗保险基金 </t>
  </si>
  <si>
    <t>五、生育保险基金</t>
  </si>
  <si>
    <t>2019年台前县一般公共预算财力收入情况表</t>
  </si>
  <si>
    <t>表六</t>
  </si>
  <si>
    <t>行
次</t>
  </si>
  <si>
    <t>项  目</t>
  </si>
  <si>
    <t>其中：可用财力</t>
  </si>
  <si>
    <t>一般公共预算财力收入合计</t>
  </si>
  <si>
    <t>一、一般公共预算财力收入</t>
  </si>
  <si>
    <t>（一）一般公共预算收入</t>
  </si>
  <si>
    <t>（二）返还性收入</t>
  </si>
  <si>
    <t>（三）一般性转移支付收入</t>
  </si>
  <si>
    <t xml:space="preserve">   其中：提前下达均衡性财力转移支付</t>
  </si>
  <si>
    <t>（四）专项转移支付收入</t>
  </si>
  <si>
    <t>（五）调入预算稳定调节基金</t>
  </si>
  <si>
    <t>（六）上年结余收入</t>
  </si>
  <si>
    <t>二、一般公共预算财力上解支出</t>
  </si>
  <si>
    <t>（一）上解上级支出</t>
  </si>
  <si>
    <t>（二）</t>
  </si>
  <si>
    <t>2019年台前县一般公共预算收支预算总表</t>
  </si>
  <si>
    <t>表七</t>
  </si>
  <si>
    <t>收入预算数</t>
  </si>
  <si>
    <t>支出预算数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</si>
  <si>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</si>
  <si>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</si>
  <si>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</si>
  <si>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</si>
  <si>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</si>
  <si>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</si>
  <si>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</si>
  <si>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</si>
  <si>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</si>
  <si>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</si>
  <si>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</si>
  <si>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</si>
  <si>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上年结余收入</t>
  </si>
  <si>
    <t>调出资金</t>
  </si>
  <si>
    <t>调入资金</t>
  </si>
  <si>
    <t>地方政府一般债务还本支出</t>
  </si>
  <si>
    <t>动用预算稳定调节基金</t>
  </si>
  <si>
    <t>地方政府一般债务转贷收入</t>
  </si>
  <si>
    <t>收入总计</t>
  </si>
  <si>
    <t>支出总计</t>
  </si>
  <si>
    <t>2019年台前县一般公共预算收入预算表</t>
  </si>
  <si>
    <t>表八</t>
  </si>
  <si>
    <t>项目</t>
  </si>
  <si>
    <t>2018年完成数</t>
  </si>
  <si>
    <t>预算数为完成数%</t>
  </si>
  <si>
    <t>一般公共预算收入合计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</si>
  <si>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</si>
  <si>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</si>
  <si>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</si>
  <si>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</si>
  <si>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</si>
  <si>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</si>
  <si>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</si>
  <si>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</si>
  <si>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</si>
  <si>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</si>
  <si>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</si>
  <si>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</si>
  <si>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</si>
  <si>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</si>
  <si>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</si>
  <si>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</si>
  <si>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</si>
  <si>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</si>
  <si>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</si>
  <si>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</si>
  <si>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</si>
  <si>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</si>
  <si>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2019年台前县一般公共预算支出预算表</t>
  </si>
  <si>
    <t>表九</t>
  </si>
  <si>
    <t xml:space="preserve">          单位：万元</t>
  </si>
  <si>
    <t>增长%</t>
  </si>
  <si>
    <t>五、文化旅游体育与传媒支出</t>
  </si>
  <si>
    <t>七、卫生健康支出</t>
  </si>
  <si>
    <t>十八、自然资源海洋气象等支出</t>
  </si>
  <si>
    <t>十八、灾害防治及应急管理支出</t>
  </si>
  <si>
    <t>十九、预备费</t>
  </si>
  <si>
    <t>二十、其他支出</t>
  </si>
  <si>
    <t>二十一、债务付息支出</t>
  </si>
  <si>
    <t>2019年台前县政府性基金收支预算总表</t>
  </si>
  <si>
    <t>表十</t>
  </si>
  <si>
    <t>单位:万元</t>
  </si>
  <si>
    <t>预算科目</t>
  </si>
  <si>
    <t xml:space="preserve"> 政府性基金收入</t>
  </si>
  <si>
    <t xml:space="preserve"> 政府性基金支出</t>
  </si>
  <si>
    <t xml:space="preserve"> 上级补助收入</t>
  </si>
  <si>
    <t xml:space="preserve"> 补助下级支出</t>
  </si>
  <si>
    <t xml:space="preserve"> 下级上解收入</t>
  </si>
  <si>
    <t xml:space="preserve"> 上解上级支出</t>
  </si>
  <si>
    <t xml:space="preserve"> 调入资金</t>
  </si>
  <si>
    <t xml:space="preserve"> 调出资金</t>
  </si>
  <si>
    <t xml:space="preserve"> 上年结转收入</t>
  </si>
  <si>
    <t xml:space="preserve"> 结转下年支出</t>
  </si>
  <si>
    <t xml:space="preserve"> 地方政府专项债务转贷收入</t>
  </si>
  <si>
    <t xml:space="preserve"> 地方政府专项债务还本支出</t>
  </si>
  <si>
    <t xml:space="preserve"> 地方政府专项债务转贷支出</t>
  </si>
  <si>
    <t>2019年台前县政府性基金收入预算表</t>
  </si>
  <si>
    <t>表十一</t>
  </si>
  <si>
    <t>2019年台前县政府性基金支出预算表</t>
  </si>
  <si>
    <t>表十二</t>
  </si>
  <si>
    <t>五、资源勘探信息等支出</t>
  </si>
  <si>
    <t>六、商业服务业等支出</t>
  </si>
  <si>
    <t>七、其他支出</t>
  </si>
  <si>
    <t>八、债务付息还本支出</t>
  </si>
  <si>
    <t>2019年台前县社会保险基金收支预算表</t>
  </si>
  <si>
    <t>表十三</t>
  </si>
  <si>
    <t>社会保险基金支出</t>
  </si>
  <si>
    <t>当年收支结余</t>
  </si>
  <si>
    <t>年末滚存结余</t>
  </si>
  <si>
    <t xml:space="preserve">二、城乡居民基本医疗保险基金 </t>
  </si>
  <si>
    <t>2019年台前县“三公”经费支出预算表</t>
  </si>
  <si>
    <t>表十四</t>
  </si>
  <si>
    <t>项    目</t>
  </si>
  <si>
    <t>2018年预算数</t>
  </si>
  <si>
    <t>2019年预算数</t>
  </si>
  <si>
    <t>增幅%</t>
  </si>
  <si>
    <t>因公出国（境）费用</t>
  </si>
  <si>
    <t>公务接待费</t>
  </si>
  <si>
    <t>公务用车购置及运行费</t>
  </si>
  <si>
    <t>其中：公务用车运行维护费</t>
  </si>
  <si>
    <t>公务用车购置费</t>
  </si>
  <si>
    <t>会议费</t>
  </si>
  <si>
    <t>合    计</t>
  </si>
  <si>
    <t>备注：1.本表“三公”经费包括基本支出和项目支出安排的“三公”经费，表21中仅为基本支出安排的“三公经费”，两者口径不同。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、安全奖励费用等支出，公务用车指用于履行公务的机动车辆，包括领导干部专车、一般公务用车和执法执勤用车。</t>
  </si>
  <si>
    <r>
      <t>2018</t>
    </r>
    <r>
      <rPr>
        <sz val="24"/>
        <rFont val="文星标宋"/>
        <family val="0"/>
      </rPr>
      <t>年台前县政府债务限额情况表</t>
    </r>
  </si>
  <si>
    <t>表十五</t>
  </si>
  <si>
    <t>地   区</t>
  </si>
  <si>
    <t>2018年政府性债务总限额</t>
  </si>
  <si>
    <t>备注</t>
  </si>
  <si>
    <t>总限额</t>
  </si>
  <si>
    <t>一般债务限额</t>
  </si>
  <si>
    <t>专项债务限额</t>
  </si>
  <si>
    <t xml:space="preserve">    台前县</t>
  </si>
  <si>
    <r>
      <rPr>
        <b/>
        <sz val="12"/>
        <rFont val="宋体"/>
        <family val="0"/>
      </rPr>
      <t>四、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年政府债务发行额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</si>
  <si>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年政府一般债务发行额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</si>
  <si>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年政府专项债务发行额</t>
    </r>
  </si>
  <si>
    <r>
      <rPr>
        <b/>
        <sz val="12"/>
        <rFont val="宋体"/>
        <family val="0"/>
      </rPr>
      <t>五、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年政府债务还本额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</si>
  <si>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年政府一般债务还本额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</si>
  <si>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年政府专项债务还本额</t>
    </r>
  </si>
  <si>
    <t>2018年政府债务限额余额情况表</t>
  </si>
  <si>
    <t>表十六</t>
  </si>
  <si>
    <t>区　划</t>
  </si>
  <si>
    <t>2018年债务限额</t>
  </si>
  <si>
    <t>2018年底债务余额</t>
  </si>
  <si>
    <t>合计</t>
  </si>
  <si>
    <t>一般债务</t>
  </si>
  <si>
    <t>专项债务</t>
  </si>
  <si>
    <t xml:space="preserve">政府或有债务 </t>
  </si>
  <si>
    <r>
      <t xml:space="preserve">    </t>
    </r>
    <r>
      <rPr>
        <sz val="14"/>
        <color indexed="8"/>
        <rFont val="宋体"/>
        <family val="0"/>
      </rPr>
      <t>台前县</t>
    </r>
  </si>
  <si>
    <t>2019年台前县新增专项债券项目安排情况表</t>
  </si>
  <si>
    <t>表十七</t>
  </si>
  <si>
    <t>序号</t>
  </si>
  <si>
    <t>使用单位</t>
  </si>
  <si>
    <t>项　目　名　称</t>
  </si>
  <si>
    <t>安排金额</t>
  </si>
  <si>
    <t>合  计</t>
  </si>
  <si>
    <t>一</t>
  </si>
  <si>
    <t>一般债券</t>
  </si>
  <si>
    <t>二</t>
  </si>
  <si>
    <t>专项债券</t>
  </si>
  <si>
    <t>1</t>
  </si>
  <si>
    <t>土地储备中心</t>
  </si>
  <si>
    <t>2019年土地储备专项债券资金</t>
  </si>
  <si>
    <t>2</t>
  </si>
  <si>
    <t>住建局</t>
  </si>
  <si>
    <t>2019年棚户区改造项目新增专项债券资金</t>
  </si>
  <si>
    <t>2019年台前县国有资本经营收支预算表</t>
  </si>
  <si>
    <t>表十八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</si>
  <si>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</si>
  <si>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</si>
  <si>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</si>
  <si>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</si>
  <si>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</si>
  <si>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</si>
  <si>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</si>
  <si>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</si>
  <si>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</si>
  <si>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</si>
  <si>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</si>
  <si>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</si>
  <si>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上年结转收入</t>
  </si>
  <si>
    <t>结转下年支出</t>
  </si>
  <si>
    <t>2019年台前县税收返还和转移支付预算表</t>
  </si>
  <si>
    <t>表十九</t>
  </si>
  <si>
    <t>一、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</si>
  <si>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</si>
  <si>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</si>
  <si>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</si>
  <si>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</si>
  <si>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</si>
  <si>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</si>
  <si>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</si>
  <si>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</si>
  <si>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</si>
  <si>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</si>
  <si>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</si>
  <si>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</si>
  <si>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</si>
  <si>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</si>
  <si>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</si>
  <si>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</si>
  <si>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</si>
  <si>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</si>
  <si>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</si>
  <si>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</si>
  <si>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</si>
  <si>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</si>
  <si>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</si>
  <si>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</si>
  <si>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</si>
  <si>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</si>
  <si>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</si>
  <si>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</si>
  <si>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</si>
  <si>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</si>
  <si>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</si>
  <si>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</si>
  <si>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</si>
  <si>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三、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</si>
  <si>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</si>
  <si>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</si>
  <si>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</si>
  <si>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</si>
  <si>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</si>
  <si>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</si>
  <si>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</si>
  <si>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</si>
  <si>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</si>
  <si>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</si>
  <si>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</si>
  <si>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</si>
  <si>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</si>
  <si>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</si>
  <si>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</si>
  <si>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</si>
  <si>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</si>
  <si>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</si>
  <si>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</si>
  <si>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</si>
  <si>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>2019年台前县政府性基金转移支付预算表</t>
  </si>
  <si>
    <t>表二十</t>
  </si>
  <si>
    <t>市本级</t>
  </si>
  <si>
    <t>示范区</t>
  </si>
  <si>
    <t>工业园区</t>
  </si>
  <si>
    <t>开发区</t>
  </si>
  <si>
    <t>华龙区</t>
  </si>
  <si>
    <t>濮阳县</t>
  </si>
  <si>
    <t>清丰县</t>
  </si>
  <si>
    <t>南乐县</t>
  </si>
  <si>
    <t>范县</t>
  </si>
  <si>
    <t>台前县</t>
  </si>
  <si>
    <t>一、文化旅游体育与传媒支出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</si>
  <si>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</si>
  <si>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</si>
  <si>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</si>
  <si>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</si>
  <si>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</si>
  <si>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</si>
  <si>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</si>
  <si>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</si>
  <si>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</si>
  <si>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</si>
  <si>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</si>
  <si>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</si>
  <si>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</si>
  <si>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</si>
  <si>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>七、资源勘探信息等支出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</si>
  <si>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</si>
  <si>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</si>
  <si>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</si>
  <si>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</si>
  <si>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</si>
  <si>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</si>
  <si>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合 计</t>
  </si>
  <si>
    <t>目   录</t>
  </si>
  <si>
    <t>一、2018年度报表</t>
  </si>
  <si>
    <t>二、2019年报表</t>
  </si>
  <si>
    <t>表一：2018年台前县一般公共预算收入情况表</t>
  </si>
  <si>
    <t>表二：2018年台前县一般公共预算支出情况表</t>
  </si>
  <si>
    <t>表三：2018年台前县政府性基金收入情况表</t>
  </si>
  <si>
    <t>表四：2018年台前县政府性基金支出情况表</t>
  </si>
  <si>
    <t>表五：2018年台前县社会保险基金收支预算完成情况表</t>
  </si>
  <si>
    <t>表六：2019年台前县一般公共预算财力收入情况表</t>
  </si>
  <si>
    <t>表七：2019年台前县一般公共预算收支预算总表</t>
  </si>
  <si>
    <t>表八：2019年台前县一般公共预算收入预算表</t>
  </si>
  <si>
    <t>表九：2019年台前县一般公共预算支出预算表</t>
  </si>
  <si>
    <t>对个人和家庭的补助</t>
  </si>
  <si>
    <t>债务还本支出</t>
  </si>
  <si>
    <t>转移性支出</t>
  </si>
  <si>
    <t>其他支出</t>
  </si>
  <si>
    <t>功能分类科目</t>
  </si>
  <si>
    <t>科目编码</t>
  </si>
  <si>
    <t>科目名称</t>
  </si>
  <si>
    <t>基本支出</t>
  </si>
  <si>
    <t>项目支出</t>
  </si>
  <si>
    <t>**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</si>
  <si>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</si>
  <si>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</si>
  <si>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</si>
  <si>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</si>
  <si>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人大信访工作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</si>
  <si>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</si>
  <si>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</si>
  <si>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</si>
  <si>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</si>
  <si>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</si>
  <si>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</si>
  <si>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</si>
  <si>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</si>
  <si>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</si>
  <si>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</si>
  <si>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</si>
  <si>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</si>
  <si>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</si>
  <si>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</si>
  <si>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财政事务</t>
  </si>
  <si>
    <t xml:space="preserve">    行政运行（财政事务）</t>
  </si>
  <si>
    <t xml:space="preserve">    信息化建设（财政事务）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</si>
  <si>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</si>
  <si>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</si>
  <si>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</si>
  <si>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</si>
  <si>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</si>
  <si>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</si>
  <si>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</si>
  <si>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人力资源事务</t>
  </si>
  <si>
    <t xml:space="preserve">    机关服务（人力资源事务）</t>
  </si>
  <si>
    <t xml:space="preserve">  纪检监察事务</t>
  </si>
  <si>
    <t xml:space="preserve">    行政运行（纪检监察事务）</t>
  </si>
  <si>
    <t xml:space="preserve">    大案要案查处</t>
  </si>
  <si>
    <t xml:space="preserve">    派驻派出机构</t>
  </si>
  <si>
    <t xml:space="preserve">  商贸事务</t>
  </si>
  <si>
    <t xml:space="preserve">    行政运行（商贸事务）</t>
  </si>
  <si>
    <t xml:space="preserve">    招商引资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</si>
  <si>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</si>
  <si>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</si>
  <si>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</si>
  <si>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</si>
  <si>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</si>
  <si>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</si>
  <si>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</si>
  <si>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</si>
  <si>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</si>
  <si>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</si>
  <si>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</si>
  <si>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</si>
  <si>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</si>
  <si>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</si>
  <si>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</si>
  <si>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</si>
  <si>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</si>
  <si>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</si>
  <si>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</si>
  <si>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市场监督管理事务</t>
  </si>
  <si>
    <t xml:space="preserve">    行政运行</t>
  </si>
  <si>
    <t xml:space="preserve">    一般行政管理事务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</si>
  <si>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</si>
  <si>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</si>
  <si>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</si>
  <si>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事业运行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</si>
  <si>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</si>
  <si>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</si>
  <si>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</si>
  <si>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</si>
  <si>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行政运行（公安）</t>
  </si>
  <si>
    <t xml:space="preserve">    一般行政管理事务（公安）</t>
  </si>
  <si>
    <t xml:space="preserve">  检察</t>
  </si>
  <si>
    <t xml:space="preserve">    行政运行（检察）</t>
  </si>
  <si>
    <t xml:space="preserve">    一般行政管理事务（检察）</t>
  </si>
  <si>
    <t xml:space="preserve">    “两房”建设</t>
  </si>
  <si>
    <t xml:space="preserve">    其他检察支出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</si>
  <si>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</si>
  <si>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</si>
  <si>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</si>
  <si>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</si>
  <si>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</si>
  <si>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</si>
  <si>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</si>
  <si>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</si>
  <si>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</si>
  <si>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事业运行（司法）</t>
  </si>
  <si>
    <t xml:space="preserve">  国家保密</t>
  </si>
  <si>
    <t xml:space="preserve">    行政运行（国家保密）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</si>
  <si>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</si>
  <si>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</si>
  <si>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</si>
  <si>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</si>
  <si>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</si>
  <si>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</si>
  <si>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</si>
  <si>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</si>
  <si>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</si>
  <si>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</si>
  <si>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</si>
  <si>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</si>
  <si>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</si>
  <si>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</si>
  <si>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</si>
  <si>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</si>
  <si>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</si>
  <si>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</si>
  <si>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农村中小学教学设施（教育费附加安排的支出）</t>
  </si>
  <si>
    <t>科学技术支出</t>
  </si>
  <si>
    <t xml:space="preserve">  科学技术管理事务</t>
  </si>
  <si>
    <t xml:space="preserve">    行政运行（科学技术管理事务）</t>
  </si>
  <si>
    <t xml:space="preserve">  基础研究</t>
  </si>
  <si>
    <t xml:space="preserve">    机构运行（基础研究）</t>
  </si>
  <si>
    <t xml:space="preserve">  科学技术普及</t>
  </si>
  <si>
    <t xml:space="preserve">    机构运行（科学技术普及）</t>
  </si>
  <si>
    <t xml:space="preserve">    科普活动</t>
  </si>
  <si>
    <t>文化旅游体育与传媒支出</t>
  </si>
  <si>
    <t xml:space="preserve">  文化和旅游</t>
  </si>
  <si>
    <t xml:space="preserve">    行政运行（文化）</t>
  </si>
  <si>
    <t xml:space="preserve">    机关服务（文化）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</si>
  <si>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</si>
  <si>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</si>
  <si>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</si>
  <si>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</si>
  <si>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</si>
  <si>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</si>
  <si>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</si>
  <si>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</si>
  <si>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</si>
  <si>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其他体育支出</t>
  </si>
  <si>
    <t xml:space="preserve">  广播电视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</si>
  <si>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</si>
  <si>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</si>
  <si>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</si>
  <si>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</si>
  <si>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</si>
  <si>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综合业务管理</t>
  </si>
  <si>
    <t xml:space="preserve">    劳动保障监察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</si>
  <si>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</si>
  <si>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</si>
  <si>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</si>
  <si>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</si>
  <si>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</si>
  <si>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民政管理事务</t>
  </si>
  <si>
    <t xml:space="preserve">    行政运行（民政管理事务）</t>
  </si>
  <si>
    <t xml:space="preserve">    机关服务（民政管理事务）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</si>
  <si>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</si>
  <si>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</si>
  <si>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</si>
  <si>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</si>
  <si>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</si>
  <si>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</si>
  <si>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</si>
  <si>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</si>
  <si>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</si>
  <si>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</si>
  <si>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</si>
  <si>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</si>
  <si>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</si>
  <si>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</si>
  <si>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</si>
  <si>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</si>
  <si>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</si>
  <si>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老年福利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</si>
  <si>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</si>
  <si>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</si>
  <si>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</si>
  <si>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</si>
  <si>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</si>
  <si>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</si>
  <si>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</si>
  <si>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</si>
  <si>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</si>
  <si>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</si>
  <si>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</si>
  <si>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</si>
  <si>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</si>
  <si>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</si>
  <si>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</si>
  <si>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</si>
  <si>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</si>
  <si>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</si>
  <si>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</si>
  <si>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</si>
  <si>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</si>
  <si>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企业职工基本养老保险基金支出</t>
  </si>
  <si>
    <t xml:space="preserve">    基本养老金</t>
  </si>
  <si>
    <t xml:space="preserve">    医疗补助金</t>
  </si>
  <si>
    <t xml:space="preserve">  机关事业单位基本养老保险基金支出</t>
  </si>
  <si>
    <t xml:space="preserve">    基本养老金支出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</si>
  <si>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</si>
  <si>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</si>
  <si>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</si>
  <si>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</si>
  <si>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</si>
  <si>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</si>
  <si>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</si>
  <si>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</si>
  <si>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</si>
  <si>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</si>
  <si>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</si>
  <si>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</si>
  <si>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</si>
  <si>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</si>
  <si>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</si>
  <si>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</si>
  <si>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</si>
  <si>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</si>
  <si>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</si>
  <si>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</si>
  <si>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</si>
  <si>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</si>
  <si>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</si>
  <si>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事业单位医疗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</si>
  <si>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</si>
  <si>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</si>
  <si>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</si>
  <si>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</si>
  <si>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</si>
  <si>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</si>
  <si>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</si>
  <si>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</si>
  <si>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</si>
  <si>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</si>
  <si>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</si>
  <si>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</si>
  <si>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</si>
  <si>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</si>
  <si>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</si>
  <si>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</si>
  <si>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</si>
  <si>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</si>
  <si>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</si>
  <si>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</si>
  <si>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</si>
  <si>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</si>
  <si>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</si>
  <si>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</si>
  <si>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</si>
  <si>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</si>
  <si>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</si>
  <si>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</si>
  <si>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能源管理事务</t>
  </si>
  <si>
    <t xml:space="preserve">    能源行业管理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</si>
  <si>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</si>
  <si>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</si>
  <si>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</si>
  <si>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</si>
  <si>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</si>
  <si>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机关服务（城乡社区管理事务）</t>
  </si>
  <si>
    <t xml:space="preserve">    城管执法</t>
  </si>
  <si>
    <t xml:space="preserve">    住宅建设与房地产市场监管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</si>
  <si>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</si>
  <si>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</si>
  <si>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</si>
  <si>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</si>
  <si>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</si>
  <si>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</si>
  <si>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</si>
  <si>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</si>
  <si>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</si>
  <si>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</si>
  <si>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</si>
  <si>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</si>
  <si>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</si>
  <si>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</si>
  <si>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机关服务（农业）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</si>
  <si>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</si>
  <si>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</si>
  <si>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</si>
  <si>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农村公益事业</t>
  </si>
  <si>
    <t xml:space="preserve">    农村道路建设</t>
  </si>
  <si>
    <t xml:space="preserve">    其他农业支出</t>
  </si>
  <si>
    <t xml:space="preserve">  林业和草原</t>
  </si>
  <si>
    <t xml:space="preserve">    行政运行（林业）</t>
  </si>
  <si>
    <t xml:space="preserve">    机关服务（林业）</t>
  </si>
  <si>
    <t xml:space="preserve">    森林培育（林业）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</si>
  <si>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</si>
  <si>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</si>
  <si>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</si>
  <si>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</si>
  <si>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行政运行（水利）</t>
  </si>
  <si>
    <t xml:space="preserve">    机关服务（水利）</t>
  </si>
  <si>
    <t xml:space="preserve">    水利行业业务管理</t>
  </si>
  <si>
    <t xml:space="preserve">    水利工程运行与维护</t>
  </si>
  <si>
    <t xml:space="preserve">    防汛</t>
  </si>
  <si>
    <t xml:space="preserve">    抗旱</t>
  </si>
  <si>
    <t xml:space="preserve">    农田水利</t>
  </si>
  <si>
    <t xml:space="preserve">    信息管理（水利）</t>
  </si>
  <si>
    <t xml:space="preserve">    水利建设移民支出</t>
  </si>
  <si>
    <t xml:space="preserve">    农村人畜饮水</t>
  </si>
  <si>
    <t xml:space="preserve">  扶贫</t>
  </si>
  <si>
    <t xml:space="preserve">    行政运行（扶贫）</t>
  </si>
  <si>
    <t xml:space="preserve">    机关服务（扶贫）</t>
  </si>
  <si>
    <t xml:space="preserve">    农村基础设施建设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</si>
  <si>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</si>
  <si>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</si>
  <si>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</si>
  <si>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</si>
  <si>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</si>
  <si>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</si>
  <si>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</si>
  <si>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</si>
  <si>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</si>
  <si>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</si>
  <si>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</si>
  <si>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>资源勘探信息等支出</t>
  </si>
  <si>
    <t xml:space="preserve">  工业和信息产业监管</t>
  </si>
  <si>
    <t xml:space="preserve">    行政运行（工业和信息产业监管）</t>
  </si>
  <si>
    <t xml:space="preserve">    工业和信息产业支持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</si>
  <si>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</si>
  <si>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</si>
  <si>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</si>
  <si>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</si>
  <si>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</si>
  <si>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>自然资源海洋气象等支出</t>
  </si>
  <si>
    <t xml:space="preserve">  自然资源事务</t>
  </si>
  <si>
    <t xml:space="preserve">    行政运行（国土资源事务）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</si>
  <si>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</si>
  <si>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</si>
  <si>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</si>
  <si>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</si>
  <si>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</si>
  <si>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</si>
  <si>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住房保障支出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</si>
  <si>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</si>
  <si>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</si>
  <si>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</si>
  <si>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</si>
  <si>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</si>
  <si>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</si>
  <si>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</si>
  <si>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</si>
  <si>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>国有资本经营预算支出</t>
  </si>
  <si>
    <t xml:space="preserve">  解决历史遗留问题及改革成本支出</t>
  </si>
  <si>
    <t xml:space="preserve">    离休干部医药费补助支出</t>
  </si>
  <si>
    <t>灾害防治及应急管理支出</t>
  </si>
  <si>
    <t xml:space="preserve">  应急管理事务</t>
  </si>
  <si>
    <t xml:space="preserve">  消防事务</t>
  </si>
  <si>
    <t xml:space="preserve">    消防应急救援</t>
  </si>
  <si>
    <t xml:space="preserve">    其他消防事务支出</t>
  </si>
  <si>
    <t>预备费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</si>
  <si>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</si>
  <si>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</si>
  <si>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</si>
  <si>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</si>
  <si>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其他支出</t>
  </si>
  <si>
    <t xml:space="preserve">    其他支出</t>
  </si>
  <si>
    <t xml:space="preserve">  一般性转移支付</t>
  </si>
  <si>
    <t xml:space="preserve">    革命老区转移支付支出</t>
  </si>
  <si>
    <t xml:space="preserve">  地方政府一般债务还本支出</t>
  </si>
  <si>
    <t xml:space="preserve">    地方政府一般债券还本支出</t>
  </si>
  <si>
    <t>2019年基本支出</t>
  </si>
  <si>
    <t>工资福利支出</t>
  </si>
  <si>
    <t>商品和服务支出</t>
  </si>
  <si>
    <t>301</t>
  </si>
  <si>
    <t xml:space="preserve">  30101</t>
  </si>
  <si>
    <t xml:space="preserve">  基本工资</t>
  </si>
  <si>
    <t xml:space="preserve">    30101</t>
  </si>
  <si>
    <t xml:space="preserve">    基本工资</t>
  </si>
  <si>
    <t xml:space="preserve">  30102</t>
  </si>
  <si>
    <t xml:space="preserve">  津贴补贴</t>
  </si>
  <si>
    <t xml:space="preserve">    30102</t>
  </si>
  <si>
    <t xml:space="preserve">    津贴补贴</t>
  </si>
  <si>
    <t xml:space="preserve">  30103</t>
  </si>
  <si>
    <t xml:space="preserve">  奖金</t>
  </si>
  <si>
    <t xml:space="preserve">    30103</t>
  </si>
  <si>
    <t xml:space="preserve">    奖金</t>
  </si>
  <si>
    <t xml:space="preserve">  30107</t>
  </si>
  <si>
    <t xml:space="preserve">  绩效工资</t>
  </si>
  <si>
    <t xml:space="preserve">    30107</t>
  </si>
  <si>
    <t xml:space="preserve">    绩效工资</t>
  </si>
  <si>
    <t xml:space="preserve">  30108</t>
  </si>
  <si>
    <t xml:space="preserve">  机关事业单位基本养老保险缴费</t>
  </si>
  <si>
    <t xml:space="preserve">    30108</t>
  </si>
  <si>
    <t xml:space="preserve">    机关事业单位基本养老保险缴费</t>
  </si>
  <si>
    <t xml:space="preserve">  30109</t>
  </si>
  <si>
    <t xml:space="preserve">  职业年金缴费</t>
  </si>
  <si>
    <t xml:space="preserve">    30109</t>
  </si>
  <si>
    <t xml:space="preserve">    职业年金缴费</t>
  </si>
  <si>
    <t xml:space="preserve">  30110</t>
  </si>
  <si>
    <t xml:space="preserve">  职工基本医疗保险缴费</t>
  </si>
  <si>
    <t xml:space="preserve">    30110</t>
  </si>
  <si>
    <t xml:space="preserve">    职工基本医疗保险缴费</t>
  </si>
  <si>
    <t xml:space="preserve">  30111</t>
  </si>
  <si>
    <t xml:space="preserve">  公务员医疗补助缴费</t>
  </si>
  <si>
    <t xml:space="preserve">    30111</t>
  </si>
  <si>
    <t xml:space="preserve">    公务员医疗补助缴费</t>
  </si>
  <si>
    <t xml:space="preserve">  30112</t>
  </si>
  <si>
    <t xml:space="preserve">  其他社会保障缴费</t>
  </si>
  <si>
    <t xml:space="preserve">    30112</t>
  </si>
  <si>
    <t xml:space="preserve">    其他社会保障缴费</t>
  </si>
  <si>
    <t xml:space="preserve">  30113</t>
  </si>
  <si>
    <t xml:space="preserve">  住房公积金</t>
  </si>
  <si>
    <t xml:space="preserve">    30113</t>
  </si>
  <si>
    <t xml:space="preserve">  30199</t>
  </si>
  <si>
    <t xml:space="preserve">  其他工资福利支出</t>
  </si>
  <si>
    <t xml:space="preserve">    30199</t>
  </si>
  <si>
    <t xml:space="preserve">    其他工资福利支出</t>
  </si>
  <si>
    <t>302</t>
  </si>
  <si>
    <t xml:space="preserve">  30201</t>
  </si>
  <si>
    <t xml:space="preserve">  办公费</t>
  </si>
  <si>
    <t xml:space="preserve">    30201</t>
  </si>
  <si>
    <t xml:space="preserve">    办公费</t>
  </si>
  <si>
    <t xml:space="preserve">  30202</t>
  </si>
  <si>
    <t xml:space="preserve">  印刷费</t>
  </si>
  <si>
    <t xml:space="preserve">    30202</t>
  </si>
  <si>
    <t xml:space="preserve">    印刷费</t>
  </si>
  <si>
    <t xml:space="preserve">  30203</t>
  </si>
  <si>
    <t xml:space="preserve">  咨询费</t>
  </si>
  <si>
    <t xml:space="preserve">    30203</t>
  </si>
  <si>
    <t xml:space="preserve">    咨询费</t>
  </si>
  <si>
    <t xml:space="preserve">  30204</t>
  </si>
  <si>
    <t xml:space="preserve">  手续费</t>
  </si>
  <si>
    <t xml:space="preserve">    30204</t>
  </si>
  <si>
    <t xml:space="preserve">    手续费</t>
  </si>
  <si>
    <t xml:space="preserve">  30205</t>
  </si>
  <si>
    <t xml:space="preserve">  水费</t>
  </si>
  <si>
    <t xml:space="preserve">    30205</t>
  </si>
  <si>
    <t xml:space="preserve">    水费</t>
  </si>
  <si>
    <t xml:space="preserve">  30206</t>
  </si>
  <si>
    <t xml:space="preserve">  电费</t>
  </si>
  <si>
    <t xml:space="preserve">    30206</t>
  </si>
  <si>
    <t xml:space="preserve">    电费</t>
  </si>
  <si>
    <t xml:space="preserve">  30207</t>
  </si>
  <si>
    <t xml:space="preserve">  邮电费</t>
  </si>
  <si>
    <t xml:space="preserve">    30207</t>
  </si>
  <si>
    <t xml:space="preserve">    邮电费</t>
  </si>
  <si>
    <t xml:space="preserve">  30209</t>
  </si>
  <si>
    <t xml:space="preserve">  物业管理费</t>
  </si>
  <si>
    <t xml:space="preserve">    30209</t>
  </si>
  <si>
    <t xml:space="preserve">    物业管理费</t>
  </si>
  <si>
    <t xml:space="preserve">  30211</t>
  </si>
  <si>
    <t xml:space="preserve">  差旅费</t>
  </si>
  <si>
    <t xml:space="preserve">    30211</t>
  </si>
  <si>
    <t xml:space="preserve">    差旅费</t>
  </si>
  <si>
    <t xml:space="preserve">  30213</t>
  </si>
  <si>
    <t xml:space="preserve">  维修(护)费</t>
  </si>
  <si>
    <t xml:space="preserve">    30213</t>
  </si>
  <si>
    <t xml:space="preserve">    维修(护)费</t>
  </si>
  <si>
    <t xml:space="preserve">  30214</t>
  </si>
  <si>
    <t xml:space="preserve">  租赁费</t>
  </si>
  <si>
    <t xml:space="preserve">    30214</t>
  </si>
  <si>
    <t xml:space="preserve">    租赁费</t>
  </si>
  <si>
    <t xml:space="preserve">  30215</t>
  </si>
  <si>
    <t xml:space="preserve">  会议费</t>
  </si>
  <si>
    <t xml:space="preserve">    30215</t>
  </si>
  <si>
    <t xml:space="preserve">    会议费</t>
  </si>
  <si>
    <t xml:space="preserve">  30216</t>
  </si>
  <si>
    <t xml:space="preserve">  培训费</t>
  </si>
  <si>
    <t xml:space="preserve">    30216</t>
  </si>
  <si>
    <t xml:space="preserve">    培训费</t>
  </si>
  <si>
    <t xml:space="preserve">  30217</t>
  </si>
  <si>
    <t xml:space="preserve">  公务接待费</t>
  </si>
  <si>
    <t xml:space="preserve">    30217</t>
  </si>
  <si>
    <t xml:space="preserve">    公务接待费</t>
  </si>
  <si>
    <t xml:space="preserve">  30218</t>
  </si>
  <si>
    <t xml:space="preserve">  专用材料费</t>
  </si>
  <si>
    <t xml:space="preserve">    30218</t>
  </si>
  <si>
    <t xml:space="preserve">    专用材料费</t>
  </si>
  <si>
    <t xml:space="preserve">  30224</t>
  </si>
  <si>
    <t xml:space="preserve">  被装购置费</t>
  </si>
  <si>
    <t xml:space="preserve">    30224</t>
  </si>
  <si>
    <t xml:space="preserve">    被装购置费</t>
  </si>
  <si>
    <t xml:space="preserve">  30225</t>
  </si>
  <si>
    <t xml:space="preserve">  专用燃料费</t>
  </si>
  <si>
    <t xml:space="preserve">    30225</t>
  </si>
  <si>
    <t xml:space="preserve">    专用燃料费</t>
  </si>
  <si>
    <t xml:space="preserve">  30226</t>
  </si>
  <si>
    <t xml:space="preserve">  劳务费</t>
  </si>
  <si>
    <t xml:space="preserve">    30226</t>
  </si>
  <si>
    <t xml:space="preserve">    劳务费</t>
  </si>
  <si>
    <t xml:space="preserve">  30227</t>
  </si>
  <si>
    <t xml:space="preserve">  委托业务费</t>
  </si>
  <si>
    <t xml:space="preserve">    30227</t>
  </si>
  <si>
    <t xml:space="preserve">    委托业务费</t>
  </si>
  <si>
    <t xml:space="preserve">  30228</t>
  </si>
  <si>
    <t xml:space="preserve">  工会经费</t>
  </si>
  <si>
    <t xml:space="preserve">    30228</t>
  </si>
  <si>
    <t xml:space="preserve">    工会经费</t>
  </si>
  <si>
    <t xml:space="preserve">  30229</t>
  </si>
  <si>
    <t xml:space="preserve">  福利费</t>
  </si>
  <si>
    <t xml:space="preserve">    30229</t>
  </si>
  <si>
    <t xml:space="preserve">    福利费</t>
  </si>
  <si>
    <t xml:space="preserve">  30231</t>
  </si>
  <si>
    <t xml:space="preserve">  公务用车运行维护费</t>
  </si>
  <si>
    <t xml:space="preserve">    30231</t>
  </si>
  <si>
    <t xml:space="preserve">    公务用车运行维护费</t>
  </si>
  <si>
    <t xml:space="preserve">  30239</t>
  </si>
  <si>
    <t xml:space="preserve">  其他交通费用</t>
  </si>
  <si>
    <t xml:space="preserve">    30239</t>
  </si>
  <si>
    <t xml:space="preserve">    其他交通费用</t>
  </si>
  <si>
    <t xml:space="preserve">  30299</t>
  </si>
  <si>
    <t xml:space="preserve">  其他商品和服务支出</t>
  </si>
  <si>
    <t xml:space="preserve">    30299</t>
  </si>
  <si>
    <t xml:space="preserve">    其他商品和服务支出</t>
  </si>
  <si>
    <t>303</t>
  </si>
  <si>
    <t xml:space="preserve">  30301</t>
  </si>
  <si>
    <t xml:space="preserve">  离休费</t>
  </si>
  <si>
    <t xml:space="preserve">    30301</t>
  </si>
  <si>
    <t xml:space="preserve">    离休费</t>
  </si>
  <si>
    <t xml:space="preserve">  30302</t>
  </si>
  <si>
    <t xml:space="preserve">  退休费</t>
  </si>
  <si>
    <t xml:space="preserve">    30302</t>
  </si>
  <si>
    <t xml:space="preserve">    退休费</t>
  </si>
  <si>
    <t xml:space="preserve">  30305</t>
  </si>
  <si>
    <t xml:space="preserve">  生活补助</t>
  </si>
  <si>
    <t xml:space="preserve">    30305</t>
  </si>
  <si>
    <t xml:space="preserve">    生活补助</t>
  </si>
  <si>
    <t xml:space="preserve">  30399</t>
  </si>
  <si>
    <t xml:space="preserve">  其他对个人和家庭的补助</t>
  </si>
  <si>
    <t xml:space="preserve">    30399</t>
  </si>
  <si>
    <t xml:space="preserve">    其他对个人和家庭的补助</t>
  </si>
  <si>
    <t>单位：元</t>
  </si>
  <si>
    <t>经济分类科目</t>
  </si>
  <si>
    <t>一般公共预算基本支出表</t>
  </si>
  <si>
    <t>单位：元</t>
  </si>
  <si>
    <t>表十：2019年支出明细表</t>
  </si>
  <si>
    <t>表十一：2019年基本支出经济分类</t>
  </si>
  <si>
    <t>表十二：2019年台前县政府性基金收支预算总表</t>
  </si>
  <si>
    <t>表十三：2019年台前县政府性基金收入预算表</t>
  </si>
  <si>
    <t>表十四：2019年台前县政府性基金支出预算表</t>
  </si>
  <si>
    <t>表十五：2019年台前县社会保险基金收支预算表</t>
  </si>
  <si>
    <t>表十六：2019年台前县“三公”经费支出预算表</t>
  </si>
  <si>
    <t>表十七：2018年政府债务限额情况表</t>
  </si>
  <si>
    <t>表十八：2018年政府债务限额余额情况表</t>
  </si>
  <si>
    <t>表十九：2019年台前县新增专项债券项目安排情况表</t>
  </si>
  <si>
    <t>表二十：2019年台前县国有资本经营收支预算表</t>
  </si>
  <si>
    <t>表二十一：2019年台前县税收返还和转移支付预算表</t>
  </si>
  <si>
    <t>表二十二：2019年台前县政府性基金转移支付预算表</t>
  </si>
  <si>
    <t>2019年支出明细表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</si>
</sst>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.00_-;_-&quot;$&quot;\ * #,##0.00\-;_-&quot;$&quot;\ * &quot;-&quot;??_-;_-@_-"/>
    <numFmt numFmtId="178" formatCode="&quot;$&quot;\ #,##0.00_-;[Red]&quot;$&quot;\ #,##0.00\-"/>
    <numFmt numFmtId="179" formatCode="#,##0;\-#,##0;&quot;-&quot;"/>
    <numFmt numFmtId="180" formatCode="_-&quot;$&quot;\ * #,##0_-;_-&quot;$&quot;\ * #,##0\-;_-&quot;$&quot;\ * &quot;-&quot;_-;_-@_-"/>
    <numFmt numFmtId="181" formatCode="_(&quot;$&quot;* #,##0.00_);_(&quot;$&quot;* \(#,##0.00\);_(&quot;$&quot;* &quot;-&quot;??_);_(@_)"/>
    <numFmt numFmtId="182" formatCode="\$#,##0.00;\(\$#,##0.00\)"/>
    <numFmt numFmtId="183" formatCode="_-* #,##0.00_-;\-* #,##0.00_-;_-* &quot;-&quot;??_-;_-@_-"/>
    <numFmt numFmtId="184" formatCode="\$#,##0;\(\$#,##0\)"/>
    <numFmt numFmtId="185" formatCode="#,##0;\(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_(&quot;$&quot;* #,##0_);_(&quot;$&quot;* \(#,##0\);_(&quot;$&quot;* &quot;-&quot;_);_(@_)"/>
    <numFmt numFmtId="190" formatCode="yyyy&quot;年&quot;m&quot;月&quot;d&quot;日&quot;;@"/>
    <numFmt numFmtId="191" formatCode="0.0"/>
    <numFmt numFmtId="192" formatCode="yy\.mm\.dd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;_琀"/>
    <numFmt numFmtId="198" formatCode="#,##0_ "/>
    <numFmt numFmtId="199" formatCode="0.0_ "/>
    <numFmt numFmtId="200" formatCode="_ * #,##0_ ;_ * \-#,##0_ ;_ * &quot;-&quot;??_ ;_ @_ "/>
    <numFmt numFmtId="201" formatCode="#,##0_);[Red]\(#,##0\)"/>
    <numFmt numFmtId="202" formatCode="0.0_);[Red]\(0.0\)"/>
    <numFmt numFmtId="203" formatCode="0.00_ "/>
    <numFmt numFmtId="204" formatCode="0_);[Red]\(0\)"/>
    <numFmt numFmtId="205" formatCode="#,##0.0_ 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0"/>
    <numFmt numFmtId="212" formatCode="#,##0.0_);[Red]\(#,##0.0\)"/>
    <numFmt numFmtId="213" formatCode="0000"/>
    <numFmt numFmtId="214" formatCode="#,##0.00_ "/>
  </numFmts>
  <fonts count="99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楷体"/>
      <family val="3"/>
    </font>
    <font>
      <sz val="8"/>
      <name val="Arial"/>
      <family val="2"/>
    </font>
    <font>
      <sz val="12"/>
      <color indexed="9"/>
      <name val="Helv"/>
      <family val="2"/>
    </font>
    <font>
      <sz val="9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color indexed="20"/>
      <name val="微软雅黑"/>
      <family val="2"/>
    </font>
    <font>
      <b/>
      <sz val="14"/>
      <name val="楷体"/>
      <family val="3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Courier"/>
      <family val="3"/>
    </font>
    <font>
      <sz val="12"/>
      <name val="官帕眉"/>
      <family val="0"/>
    </font>
    <font>
      <sz val="10"/>
      <name val="MS Sans Serif"/>
      <family val="2"/>
    </font>
    <font>
      <sz val="12"/>
      <name val="바탕체"/>
      <family val="3"/>
    </font>
    <font>
      <b/>
      <sz val="12"/>
      <name val="宋体"/>
      <family val="0"/>
    </font>
    <font>
      <sz val="24"/>
      <name val="文星标宋"/>
      <family val="0"/>
    </font>
    <font>
      <sz val="16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6"/>
      <name val="黑体"/>
      <family val="3"/>
    </font>
    <font>
      <sz val="16"/>
      <color indexed="8"/>
      <name val="宋体"/>
      <family val="0"/>
    </font>
    <font>
      <sz val="14"/>
      <color indexed="8"/>
      <name val="黑体"/>
      <family val="3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4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2"/>
      <color indexed="8"/>
      <name val="黑体"/>
      <family val="3"/>
    </font>
    <font>
      <sz val="16"/>
      <name val="楷体_GB2312"/>
      <family val="0"/>
    </font>
    <font>
      <sz val="24"/>
      <color indexed="8"/>
      <name val="文星标宋"/>
      <family val="0"/>
    </font>
    <font>
      <sz val="14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sz val="15"/>
      <name val="黑体"/>
      <family val="3"/>
    </font>
    <font>
      <sz val="15"/>
      <name val="仿宋_GB2312"/>
      <family val="1"/>
    </font>
    <font>
      <sz val="15"/>
      <name val="仿宋"/>
      <family val="3"/>
    </font>
    <font>
      <sz val="22"/>
      <name val="文星标宋"/>
      <family val="0"/>
    </font>
    <font>
      <b/>
      <sz val="2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8" fillId="0" borderId="0">
      <alignment/>
      <protection locked="0"/>
    </xf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>
      <alignment horizontal="center" wrapText="1"/>
      <protection locked="0"/>
    </xf>
    <xf numFmtId="179" fontId="36" fillId="0" borderId="0" applyFill="0" applyBorder="0" applyAlignment="0">
      <protection/>
    </xf>
    <xf numFmtId="41" fontId="0" fillId="0" borderId="0" applyFont="0" applyFill="0" applyBorder="0" applyAlignment="0" applyProtection="0"/>
    <xf numFmtId="185" fontId="40" fillId="0" borderId="0">
      <alignment/>
      <protection/>
    </xf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40" fillId="0" borderId="0">
      <alignment/>
      <protection/>
    </xf>
    <xf numFmtId="0" fontId="44" fillId="0" borderId="0" applyProtection="0">
      <alignment/>
    </xf>
    <xf numFmtId="184" fontId="40" fillId="0" borderId="0">
      <alignment/>
      <protection/>
    </xf>
    <xf numFmtId="2" fontId="44" fillId="0" borderId="0" applyProtection="0">
      <alignment/>
    </xf>
    <xf numFmtId="0" fontId="46" fillId="12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2" fillId="0" borderId="0" applyProtection="0">
      <alignment/>
    </xf>
    <xf numFmtId="0" fontId="43" fillId="0" borderId="0" applyProtection="0">
      <alignment/>
    </xf>
    <xf numFmtId="0" fontId="46" fillId="21" borderId="3" applyNumberFormat="0" applyBorder="0" applyAlignment="0" applyProtection="0"/>
    <xf numFmtId="186" fontId="39" fillId="22" borderId="0">
      <alignment/>
      <protection/>
    </xf>
    <xf numFmtId="186" fontId="47" fillId="2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4">
      <alignment horizontal="center"/>
      <protection/>
    </xf>
    <xf numFmtId="3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41" fillId="25" borderId="5">
      <alignment/>
      <protection locked="0"/>
    </xf>
    <xf numFmtId="0" fontId="51" fillId="0" borderId="0">
      <alignment/>
      <protection/>
    </xf>
    <xf numFmtId="0" fontId="41" fillId="25" borderId="5">
      <alignment/>
      <protection locked="0"/>
    </xf>
    <xf numFmtId="0" fontId="41" fillId="25" borderId="5">
      <alignment/>
      <protection locked="0"/>
    </xf>
    <xf numFmtId="0" fontId="44" fillId="0" borderId="6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7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7" applyNumberFormat="0" applyFill="0" applyProtection="0">
      <alignment horizontal="center"/>
    </xf>
    <xf numFmtId="0" fontId="21" fillId="0" borderId="3">
      <alignment horizontal="distributed" vertical="center" wrapText="1"/>
      <protection/>
    </xf>
    <xf numFmtId="0" fontId="21" fillId="0" borderId="3">
      <alignment horizontal="distributed" vertical="center" wrapText="1"/>
      <protection/>
    </xf>
    <xf numFmtId="0" fontId="21" fillId="0" borderId="3">
      <alignment horizontal="distributed" vertical="center" wrapText="1"/>
      <protection/>
    </xf>
    <xf numFmtId="0" fontId="45" fillId="0" borderId="14" applyNumberFormat="0" applyFill="0" applyProtection="0">
      <alignment horizontal="center"/>
    </xf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1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4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92" fontId="19" fillId="0" borderId="14" applyFill="0" applyProtection="0">
      <alignment horizontal="right"/>
    </xf>
    <xf numFmtId="0" fontId="19" fillId="0" borderId="7" applyNumberFormat="0" applyFill="0" applyProtection="0">
      <alignment horizontal="left"/>
    </xf>
    <xf numFmtId="0" fontId="34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16" fillId="21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1" fontId="19" fillId="0" borderId="14" applyFill="0" applyProtection="0">
      <alignment horizontal="center"/>
    </xf>
    <xf numFmtId="1" fontId="21" fillId="0" borderId="3">
      <alignment vertical="center"/>
      <protection locked="0"/>
    </xf>
    <xf numFmtId="1" fontId="21" fillId="0" borderId="3">
      <alignment vertical="center"/>
      <protection locked="0"/>
    </xf>
    <xf numFmtId="1" fontId="21" fillId="0" borderId="3">
      <alignment vertical="center"/>
      <protection locked="0"/>
    </xf>
    <xf numFmtId="0" fontId="63" fillId="0" borderId="0">
      <alignment/>
      <protection/>
    </xf>
    <xf numFmtId="191" fontId="21" fillId="0" borderId="3">
      <alignment vertical="center"/>
      <protection locked="0"/>
    </xf>
    <xf numFmtId="191" fontId="21" fillId="0" borderId="3">
      <alignment vertical="center"/>
      <protection locked="0"/>
    </xf>
    <xf numFmtId="191" fontId="21" fillId="0" borderId="3">
      <alignment vertical="center"/>
      <protection locked="0"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6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>
      <alignment/>
      <protection/>
    </xf>
  </cellStyleXfs>
  <cellXfs count="354">
    <xf numFmtId="0" fontId="0" fillId="0" borderId="0" xfId="0" applyAlignment="1">
      <alignment vertical="center"/>
    </xf>
    <xf numFmtId="0" fontId="0" fillId="21" borderId="0" xfId="1208" applyFill="1">
      <alignment vertical="center"/>
      <protection/>
    </xf>
    <xf numFmtId="0" fontId="0" fillId="21" borderId="0" xfId="1208" applyFont="1" applyFill="1">
      <alignment vertical="center"/>
      <protection/>
    </xf>
    <xf numFmtId="0" fontId="67" fillId="21" borderId="0" xfId="1208" applyFont="1" applyFill="1">
      <alignment vertical="center"/>
      <protection/>
    </xf>
    <xf numFmtId="0" fontId="69" fillId="21" borderId="0" xfId="1208" applyFont="1" applyFill="1">
      <alignment vertical="center"/>
      <protection/>
    </xf>
    <xf numFmtId="0" fontId="70" fillId="21" borderId="3" xfId="0" applyFont="1" applyFill="1" applyBorder="1" applyAlignment="1">
      <alignment horizontal="center" vertical="center"/>
    </xf>
    <xf numFmtId="0" fontId="71" fillId="21" borderId="3" xfId="0" applyFont="1" applyFill="1" applyBorder="1" applyAlignment="1">
      <alignment horizontal="center" vertical="center" wrapText="1"/>
    </xf>
    <xf numFmtId="3" fontId="72" fillId="21" borderId="3" xfId="0" applyNumberFormat="1" applyFont="1" applyFill="1" applyBorder="1" applyAlignment="1" applyProtection="1">
      <alignment vertical="center"/>
      <protection/>
    </xf>
    <xf numFmtId="198" fontId="72" fillId="21" borderId="3" xfId="0" applyNumberFormat="1" applyFont="1" applyFill="1" applyBorder="1" applyAlignment="1" applyProtection="1">
      <alignment horizontal="right" vertical="center"/>
      <protection locked="0"/>
    </xf>
    <xf numFmtId="3" fontId="72" fillId="21" borderId="3" xfId="0" applyNumberFormat="1" applyFont="1" applyFill="1" applyBorder="1" applyAlignment="1" applyProtection="1">
      <alignment horizontal="left" vertical="center"/>
      <protection/>
    </xf>
    <xf numFmtId="0" fontId="72" fillId="21" borderId="3" xfId="0" applyFont="1" applyFill="1" applyBorder="1" applyAlignment="1">
      <alignment horizontal="right" vertical="center"/>
    </xf>
    <xf numFmtId="0" fontId="72" fillId="21" borderId="3" xfId="0" applyFont="1" applyFill="1" applyBorder="1" applyAlignment="1">
      <alignment horizontal="left" vertical="center"/>
    </xf>
    <xf numFmtId="0" fontId="72" fillId="21" borderId="3" xfId="745" applyFont="1" applyFill="1" applyBorder="1" applyAlignment="1">
      <alignment vertical="center" wrapText="1"/>
      <protection/>
    </xf>
    <xf numFmtId="0" fontId="72" fillId="21" borderId="3" xfId="0" applyFont="1" applyFill="1" applyBorder="1" applyAlignment="1">
      <alignment/>
    </xf>
    <xf numFmtId="0" fontId="72" fillId="21" borderId="3" xfId="0" applyFont="1" applyFill="1" applyBorder="1" applyAlignment="1">
      <alignment horizontal="right"/>
    </xf>
    <xf numFmtId="3" fontId="73" fillId="0" borderId="3" xfId="0" applyNumberFormat="1" applyFont="1" applyFill="1" applyBorder="1" applyAlignment="1" applyProtection="1">
      <alignment horizontal="center" vertical="center"/>
      <protection/>
    </xf>
    <xf numFmtId="198" fontId="74" fillId="21" borderId="3" xfId="0" applyNumberFormat="1" applyFont="1" applyFill="1" applyBorder="1" applyAlignment="1" applyProtection="1">
      <alignment horizontal="right" vertical="center"/>
      <protection locked="0"/>
    </xf>
    <xf numFmtId="199" fontId="69" fillId="0" borderId="0" xfId="659" applyNumberFormat="1" applyFont="1" applyFill="1" applyAlignment="1">
      <alignment horizontal="right" vertical="center"/>
      <protection/>
    </xf>
    <xf numFmtId="0" fontId="70" fillId="21" borderId="3" xfId="0" applyFont="1" applyFill="1" applyBorder="1" applyAlignment="1">
      <alignment horizontal="center" vertical="center" wrapText="1"/>
    </xf>
    <xf numFmtId="198" fontId="72" fillId="21" borderId="3" xfId="0" applyNumberFormat="1" applyFont="1" applyFill="1" applyBorder="1" applyAlignment="1" applyProtection="1">
      <alignment horizontal="center" vertical="center"/>
      <protection locked="0"/>
    </xf>
    <xf numFmtId="0" fontId="72" fillId="21" borderId="3" xfId="0" applyFont="1" applyFill="1" applyBorder="1" applyAlignment="1">
      <alignment horizontal="center" vertical="center"/>
    </xf>
    <xf numFmtId="198" fontId="74" fillId="21" borderId="3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21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9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1" fontId="72" fillId="0" borderId="3" xfId="0" applyNumberFormat="1" applyFont="1" applyFill="1" applyBorder="1" applyAlignment="1" applyProtection="1">
      <alignment horizontal="left" vertical="center"/>
      <protection locked="0"/>
    </xf>
    <xf numFmtId="198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Font="1" applyFill="1" applyBorder="1" applyAlignment="1" applyProtection="1">
      <alignment vertical="center"/>
      <protection locked="0"/>
    </xf>
    <xf numFmtId="1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NumberFormat="1" applyFont="1" applyFill="1" applyBorder="1" applyAlignment="1" applyProtection="1">
      <alignment vertical="center"/>
      <protection locked="0"/>
    </xf>
    <xf numFmtId="3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Font="1" applyFill="1" applyBorder="1" applyAlignment="1" applyProtection="1">
      <alignment vertical="center" wrapText="1"/>
      <protection locked="0"/>
    </xf>
    <xf numFmtId="0" fontId="72" fillId="21" borderId="3" xfId="0" applyFont="1" applyFill="1" applyBorder="1" applyAlignment="1" applyProtection="1">
      <alignment vertical="center"/>
      <protection locked="0"/>
    </xf>
    <xf numFmtId="0" fontId="0" fillId="21" borderId="0" xfId="0" applyFont="1" applyFill="1" applyAlignment="1" applyProtection="1">
      <alignment vertical="center"/>
      <protection locked="0"/>
    </xf>
    <xf numFmtId="0" fontId="67" fillId="0" borderId="0" xfId="1210" applyFont="1" applyFill="1">
      <alignment/>
      <protection/>
    </xf>
    <xf numFmtId="0" fontId="0" fillId="0" borderId="0" xfId="1210" applyFont="1" applyFill="1">
      <alignment/>
      <protection/>
    </xf>
    <xf numFmtId="0" fontId="67" fillId="0" borderId="0" xfId="1209" applyFont="1" applyFill="1" applyAlignment="1">
      <alignment vertical="center"/>
      <protection/>
    </xf>
    <xf numFmtId="0" fontId="69" fillId="0" borderId="0" xfId="1210" applyFont="1" applyFill="1">
      <alignment/>
      <protection/>
    </xf>
    <xf numFmtId="0" fontId="69" fillId="0" borderId="22" xfId="1210" applyFont="1" applyFill="1" applyBorder="1" applyAlignment="1">
      <alignment horizontal="right" vertical="center"/>
      <protection/>
    </xf>
    <xf numFmtId="0" fontId="70" fillId="0" borderId="3" xfId="646" applyFont="1" applyFill="1" applyBorder="1" applyAlignment="1">
      <alignment horizontal="center" vertical="center" wrapText="1"/>
      <protection/>
    </xf>
    <xf numFmtId="0" fontId="70" fillId="0" borderId="3" xfId="1210" applyFont="1" applyFill="1" applyBorder="1" applyAlignment="1">
      <alignment horizontal="center" vertical="center" wrapText="1"/>
      <protection/>
    </xf>
    <xf numFmtId="0" fontId="76" fillId="0" borderId="3" xfId="1210" applyFont="1" applyFill="1" applyBorder="1" applyAlignment="1">
      <alignment vertical="center" wrapText="1"/>
      <protection/>
    </xf>
    <xf numFmtId="198" fontId="76" fillId="0" borderId="3" xfId="1211" applyNumberFormat="1" applyFont="1" applyFill="1" applyBorder="1" applyAlignment="1" applyProtection="1">
      <alignment horizontal="right" vertical="center"/>
      <protection/>
    </xf>
    <xf numFmtId="0" fontId="76" fillId="0" borderId="3" xfId="646" applyFont="1" applyFill="1" applyBorder="1" applyAlignment="1">
      <alignment vertical="center"/>
      <protection/>
    </xf>
    <xf numFmtId="0" fontId="72" fillId="0" borderId="3" xfId="1210" applyFont="1" applyFill="1" applyBorder="1">
      <alignment/>
      <protection/>
    </xf>
    <xf numFmtId="0" fontId="74" fillId="0" borderId="3" xfId="1210" applyFont="1" applyFill="1" applyBorder="1" applyAlignment="1">
      <alignment horizontal="center" vertical="center"/>
      <protection/>
    </xf>
    <xf numFmtId="198" fontId="74" fillId="0" borderId="3" xfId="1211" applyNumberFormat="1" applyFont="1" applyFill="1" applyBorder="1" applyAlignment="1" applyProtection="1">
      <alignment horizontal="right" vertical="center"/>
      <protection/>
    </xf>
    <xf numFmtId="0" fontId="74" fillId="0" borderId="3" xfId="646" applyFont="1" applyFill="1" applyBorder="1" applyAlignment="1">
      <alignment horizontal="center" vertical="center"/>
      <protection/>
    </xf>
    <xf numFmtId="0" fontId="76" fillId="0" borderId="3" xfId="1210" applyFont="1" applyFill="1" applyBorder="1" applyAlignment="1">
      <alignment horizontal="left" vertical="center"/>
      <protection/>
    </xf>
    <xf numFmtId="0" fontId="72" fillId="0" borderId="3" xfId="646" applyFont="1" applyFill="1" applyBorder="1" applyAlignment="1">
      <alignment vertical="center"/>
      <protection/>
    </xf>
    <xf numFmtId="0" fontId="74" fillId="0" borderId="3" xfId="1210" applyFont="1" applyFill="1" applyBorder="1" applyAlignment="1">
      <alignment horizontal="center"/>
      <protection/>
    </xf>
    <xf numFmtId="200" fontId="67" fillId="0" borderId="0" xfId="1207" applyNumberFormat="1" applyFont="1" applyFill="1">
      <alignment vertical="center"/>
      <protection/>
    </xf>
    <xf numFmtId="10" fontId="67" fillId="0" borderId="0" xfId="409" applyNumberFormat="1" applyFont="1" applyFill="1" applyAlignment="1">
      <alignment vertical="center"/>
    </xf>
    <xf numFmtId="201" fontId="0" fillId="0" borderId="0" xfId="1210" applyNumberFormat="1" applyFont="1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78" fillId="0" borderId="23" xfId="0" applyFont="1" applyBorder="1" applyAlignment="1">
      <alignment horizontal="right" vertical="center" wrapText="1"/>
    </xf>
    <xf numFmtId="0" fontId="79" fillId="0" borderId="24" xfId="0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198" fontId="79" fillId="0" borderId="24" xfId="0" applyNumberFormat="1" applyFont="1" applyBorder="1" applyAlignment="1">
      <alignment vertical="center" wrapText="1"/>
    </xf>
    <xf numFmtId="49" fontId="79" fillId="0" borderId="24" xfId="0" applyNumberFormat="1" applyFont="1" applyBorder="1" applyAlignment="1">
      <alignment horizontal="justify" vertical="center" wrapText="1"/>
    </xf>
    <xf numFmtId="0" fontId="72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right" vertical="center"/>
    </xf>
    <xf numFmtId="49" fontId="76" fillId="0" borderId="25" xfId="0" applyNumberFormat="1" applyFont="1" applyBorder="1" applyAlignment="1">
      <alignment horizontal="center" vertical="center" wrapText="1"/>
    </xf>
    <xf numFmtId="0" fontId="72" fillId="0" borderId="3" xfId="0" applyFont="1" applyBorder="1" applyAlignment="1">
      <alignment vertical="center"/>
    </xf>
    <xf numFmtId="49" fontId="76" fillId="0" borderId="3" xfId="0" applyNumberFormat="1" applyFont="1" applyBorder="1" applyAlignment="1">
      <alignment horizontal="center" vertical="center" wrapText="1"/>
    </xf>
    <xf numFmtId="0" fontId="0" fillId="0" borderId="0" xfId="674" applyFont="1">
      <alignment/>
      <protection/>
    </xf>
    <xf numFmtId="0" fontId="75" fillId="0" borderId="0" xfId="1213" applyFont="1" applyFill="1" applyAlignment="1">
      <alignment vertical="center" wrapText="1"/>
      <protection/>
    </xf>
    <xf numFmtId="0" fontId="25" fillId="0" borderId="0" xfId="1213" applyFont="1" applyFill="1">
      <alignment vertical="center"/>
      <protection/>
    </xf>
    <xf numFmtId="0" fontId="0" fillId="0" borderId="0" xfId="1213" applyFill="1">
      <alignment vertical="center"/>
      <protection/>
    </xf>
    <xf numFmtId="202" fontId="0" fillId="0" borderId="0" xfId="1213" applyNumberFormat="1" applyFill="1">
      <alignment vertical="center"/>
      <protection/>
    </xf>
    <xf numFmtId="0" fontId="67" fillId="0" borderId="0" xfId="0" applyFont="1" applyAlignment="1">
      <alignment vertical="center"/>
    </xf>
    <xf numFmtId="0" fontId="1" fillId="0" borderId="0" xfId="1213" applyFont="1" applyFill="1">
      <alignment vertical="center"/>
      <protection/>
    </xf>
    <xf numFmtId="202" fontId="1" fillId="0" borderId="0" xfId="1213" applyNumberFormat="1" applyFont="1" applyFill="1">
      <alignment vertical="center"/>
      <protection/>
    </xf>
    <xf numFmtId="0" fontId="69" fillId="0" borderId="0" xfId="1213" applyFont="1" applyFill="1" applyAlignment="1">
      <alignment vertical="center"/>
      <protection/>
    </xf>
    <xf numFmtId="0" fontId="80" fillId="0" borderId="0" xfId="1213" applyFont="1" applyFill="1" applyAlignment="1">
      <alignment vertical="center"/>
      <protection/>
    </xf>
    <xf numFmtId="0" fontId="69" fillId="0" borderId="0" xfId="1210" applyFont="1" applyFill="1" applyBorder="1" applyAlignment="1">
      <alignment horizontal="right" vertical="center"/>
      <protection/>
    </xf>
    <xf numFmtId="0" fontId="69" fillId="0" borderId="0" xfId="1213" applyFont="1" applyFill="1">
      <alignment vertical="center"/>
      <protection/>
    </xf>
    <xf numFmtId="0" fontId="79" fillId="21" borderId="3" xfId="0" applyFont="1" applyFill="1" applyBorder="1" applyAlignment="1">
      <alignment horizontal="center" vertical="center" wrapText="1"/>
    </xf>
    <xf numFmtId="0" fontId="70" fillId="0" borderId="3" xfId="1213" applyFont="1" applyFill="1" applyBorder="1" applyAlignment="1">
      <alignment vertical="center" wrapText="1"/>
      <protection/>
    </xf>
    <xf numFmtId="0" fontId="81" fillId="0" borderId="3" xfId="0" applyFont="1" applyBorder="1" applyAlignment="1">
      <alignment horizontal="left" vertical="center" wrapText="1"/>
    </xf>
    <xf numFmtId="203" fontId="81" fillId="0" borderId="3" xfId="0" applyNumberFormat="1" applyFont="1" applyBorder="1" applyAlignment="1">
      <alignment horizontal="right" vertical="center" wrapText="1"/>
    </xf>
    <xf numFmtId="203" fontId="79" fillId="21" borderId="3" xfId="0" applyNumberFormat="1" applyFont="1" applyFill="1" applyBorder="1" applyAlignment="1">
      <alignment horizontal="right" vertical="center" wrapText="1"/>
    </xf>
    <xf numFmtId="203" fontId="81" fillId="21" borderId="3" xfId="0" applyNumberFormat="1" applyFont="1" applyFill="1" applyBorder="1" applyAlignment="1">
      <alignment horizontal="right" vertical="center" wrapText="1"/>
    </xf>
    <xf numFmtId="204" fontId="76" fillId="0" borderId="3" xfId="1213" applyNumberFormat="1" applyFont="1" applyFill="1" applyBorder="1">
      <alignment vertical="center"/>
      <protection/>
    </xf>
    <xf numFmtId="0" fontId="70" fillId="0" borderId="3" xfId="674" applyFont="1" applyBorder="1" applyAlignment="1">
      <alignment horizontal="center" vertical="center" wrapText="1"/>
      <protection/>
    </xf>
    <xf numFmtId="0" fontId="70" fillId="0" borderId="3" xfId="1213" applyFont="1" applyFill="1" applyBorder="1" applyAlignment="1">
      <alignment horizontal="right" vertical="center" wrapText="1"/>
      <protection/>
    </xf>
    <xf numFmtId="0" fontId="72" fillId="21" borderId="3" xfId="0" applyFont="1" applyFill="1" applyBorder="1" applyAlignment="1">
      <alignment horizontal="center" vertical="center" wrapText="1"/>
    </xf>
    <xf numFmtId="201" fontId="82" fillId="0" borderId="3" xfId="1213" applyNumberFormat="1" applyFont="1" applyFill="1" applyBorder="1" applyAlignment="1">
      <alignment horizontal="right" vertical="center" wrapText="1"/>
      <protection/>
    </xf>
    <xf numFmtId="204" fontId="25" fillId="0" borderId="0" xfId="1213" applyNumberFormat="1" applyFont="1" applyFill="1">
      <alignment vertical="center"/>
      <protection/>
    </xf>
    <xf numFmtId="0" fontId="83" fillId="0" borderId="3" xfId="1213" applyFont="1" applyFill="1" applyBorder="1" applyAlignment="1">
      <alignment vertical="center" wrapText="1"/>
      <protection/>
    </xf>
    <xf numFmtId="198" fontId="6" fillId="0" borderId="3" xfId="1211" applyNumberFormat="1" applyFont="1" applyFill="1" applyBorder="1" applyAlignment="1" applyProtection="1">
      <alignment horizontal="right" vertical="center"/>
      <protection/>
    </xf>
    <xf numFmtId="0" fontId="26" fillId="0" borderId="3" xfId="1213" applyFont="1" applyFill="1" applyBorder="1" applyAlignment="1">
      <alignment vertical="center" wrapText="1"/>
      <protection/>
    </xf>
    <xf numFmtId="204" fontId="1" fillId="0" borderId="0" xfId="1213" applyNumberFormat="1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/>
    </xf>
    <xf numFmtId="1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" fontId="69" fillId="0" borderId="0" xfId="0" applyNumberFormat="1" applyFont="1" applyFill="1" applyAlignment="1">
      <alignment horizontal="right" vertical="center"/>
    </xf>
    <xf numFmtId="0" fontId="70" fillId="0" borderId="3" xfId="0" applyFont="1" applyFill="1" applyBorder="1" applyAlignment="1">
      <alignment horizontal="center" vertical="center"/>
    </xf>
    <xf numFmtId="49" fontId="70" fillId="0" borderId="3" xfId="0" applyNumberFormat="1" applyFont="1" applyFill="1" applyBorder="1" applyAlignment="1" applyProtection="1">
      <alignment horizontal="center" vertical="center"/>
      <protection/>
    </xf>
    <xf numFmtId="49" fontId="70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72" fillId="0" borderId="3" xfId="0" applyFont="1" applyFill="1" applyBorder="1" applyAlignment="1">
      <alignment vertical="center"/>
    </xf>
    <xf numFmtId="198" fontId="72" fillId="0" borderId="3" xfId="0" applyNumberFormat="1" applyFont="1" applyFill="1" applyBorder="1" applyAlignment="1" applyProtection="1">
      <alignment horizontal="right" vertical="center"/>
      <protection/>
    </xf>
    <xf numFmtId="0" fontId="72" fillId="0" borderId="7" xfId="0" applyFont="1" applyFill="1" applyBorder="1" applyAlignment="1">
      <alignment vertical="center"/>
    </xf>
    <xf numFmtId="198" fontId="72" fillId="0" borderId="7" xfId="0" applyNumberFormat="1" applyFont="1" applyFill="1" applyBorder="1" applyAlignment="1" applyProtection="1">
      <alignment horizontal="right" vertical="center"/>
      <protection/>
    </xf>
    <xf numFmtId="205" fontId="72" fillId="0" borderId="7" xfId="0" applyNumberFormat="1" applyFont="1" applyFill="1" applyBorder="1" applyAlignment="1" applyProtection="1">
      <alignment horizontal="right" vertical="center"/>
      <protection/>
    </xf>
    <xf numFmtId="205" fontId="72" fillId="0" borderId="3" xfId="0" applyNumberFormat="1" applyFont="1" applyFill="1" applyBorder="1" applyAlignment="1" applyProtection="1">
      <alignment horizontal="right" vertical="center"/>
      <protection/>
    </xf>
    <xf numFmtId="0" fontId="72" fillId="0" borderId="3" xfId="0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center" vertical="center"/>
    </xf>
    <xf numFmtId="198" fontId="74" fillId="0" borderId="3" xfId="0" applyNumberFormat="1" applyFont="1" applyFill="1" applyBorder="1" applyAlignment="1" applyProtection="1">
      <alignment horizontal="right" vertical="center"/>
      <protection/>
    </xf>
    <xf numFmtId="43" fontId="67" fillId="0" borderId="0" xfId="1478" applyFont="1" applyAlignment="1">
      <alignment vertical="center"/>
    </xf>
    <xf numFmtId="43" fontId="0" fillId="0" borderId="0" xfId="1478" applyFont="1" applyAlignment="1">
      <alignment/>
    </xf>
    <xf numFmtId="43" fontId="0" fillId="0" borderId="0" xfId="1478" applyFont="1" applyAlignment="1">
      <alignment vertical="center"/>
    </xf>
    <xf numFmtId="43" fontId="69" fillId="0" borderId="0" xfId="1478" applyFont="1" applyFill="1" applyAlignment="1">
      <alignment vertical="center"/>
    </xf>
    <xf numFmtId="43" fontId="69" fillId="0" borderId="0" xfId="1478" applyFont="1" applyAlignment="1">
      <alignment vertical="center"/>
    </xf>
    <xf numFmtId="43" fontId="70" fillId="0" borderId="3" xfId="1478" applyFont="1" applyBorder="1" applyAlignment="1">
      <alignment horizontal="center" vertical="center" wrapText="1"/>
    </xf>
    <xf numFmtId="43" fontId="70" fillId="0" borderId="3" xfId="1478" applyFont="1" applyBorder="1" applyAlignment="1">
      <alignment horizontal="center" vertical="center"/>
    </xf>
    <xf numFmtId="43" fontId="70" fillId="0" borderId="3" xfId="1478" applyFont="1" applyBorder="1" applyAlignment="1">
      <alignment vertical="center"/>
    </xf>
    <xf numFmtId="43" fontId="72" fillId="0" borderId="3" xfId="1478" applyNumberFormat="1" applyFont="1" applyFill="1" applyBorder="1" applyAlignment="1">
      <alignment vertical="center" wrapText="1"/>
    </xf>
    <xf numFmtId="43" fontId="72" fillId="0" borderId="3" xfId="1478" applyFont="1" applyBorder="1" applyAlignment="1">
      <alignment vertical="center"/>
    </xf>
    <xf numFmtId="43" fontId="72" fillId="0" borderId="3" xfId="1478" applyFont="1" applyFill="1" applyBorder="1" applyAlignment="1">
      <alignment vertical="center"/>
    </xf>
    <xf numFmtId="43" fontId="72" fillId="0" borderId="3" xfId="1478" applyFont="1" applyBorder="1" applyAlignment="1">
      <alignment/>
    </xf>
    <xf numFmtId="43" fontId="84" fillId="0" borderId="0" xfId="1478" applyFont="1" applyAlignment="1">
      <alignment vertical="center"/>
    </xf>
    <xf numFmtId="0" fontId="0" fillId="0" borderId="0" xfId="745" applyFont="1" applyFill="1">
      <alignment vertical="center"/>
      <protection/>
    </xf>
    <xf numFmtId="0" fontId="69" fillId="0" borderId="0" xfId="745" applyFont="1" applyFill="1">
      <alignment vertical="center"/>
      <protection/>
    </xf>
    <xf numFmtId="0" fontId="69" fillId="0" borderId="22" xfId="745" applyFont="1" applyFill="1" applyBorder="1" applyAlignment="1">
      <alignment horizontal="right" vertical="center"/>
      <protection/>
    </xf>
    <xf numFmtId="0" fontId="85" fillId="0" borderId="22" xfId="745" applyFont="1" applyFill="1" applyBorder="1" applyAlignment="1">
      <alignment horizontal="right" vertical="center"/>
      <protection/>
    </xf>
    <xf numFmtId="0" fontId="70" fillId="0" borderId="3" xfId="745" applyFont="1" applyFill="1" applyBorder="1" applyAlignment="1">
      <alignment horizontal="center" vertical="center" wrapText="1"/>
      <protection/>
    </xf>
    <xf numFmtId="41" fontId="70" fillId="0" borderId="3" xfId="745" applyNumberFormat="1" applyFont="1" applyFill="1" applyBorder="1" applyAlignment="1">
      <alignment horizontal="center" vertical="center" wrapText="1"/>
      <protection/>
    </xf>
    <xf numFmtId="0" fontId="86" fillId="0" borderId="3" xfId="745" applyFont="1" applyFill="1" applyBorder="1" applyAlignment="1">
      <alignment horizontal="center" vertical="center" wrapText="1"/>
      <protection/>
    </xf>
    <xf numFmtId="0" fontId="79" fillId="0" borderId="3" xfId="745" applyFont="1" applyFill="1" applyBorder="1" applyAlignment="1">
      <alignment horizontal="center" vertical="center"/>
      <protection/>
    </xf>
    <xf numFmtId="0" fontId="79" fillId="0" borderId="3" xfId="745" applyNumberFormat="1" applyFont="1" applyFill="1" applyBorder="1" applyAlignment="1">
      <alignment vertical="center"/>
      <protection/>
    </xf>
    <xf numFmtId="199" fontId="87" fillId="0" borderId="3" xfId="745" applyNumberFormat="1" applyFont="1" applyFill="1" applyBorder="1" applyAlignment="1">
      <alignment vertical="center"/>
      <protection/>
    </xf>
    <xf numFmtId="0" fontId="76" fillId="0" borderId="3" xfId="745" applyFont="1" applyFill="1" applyBorder="1" applyAlignment="1">
      <alignment horizontal="left" vertical="center"/>
      <protection/>
    </xf>
    <xf numFmtId="0" fontId="76" fillId="0" borderId="3" xfId="745" applyNumberFormat="1" applyFont="1" applyFill="1" applyBorder="1" applyAlignment="1">
      <alignment vertical="center"/>
      <protection/>
    </xf>
    <xf numFmtId="0" fontId="72" fillId="0" borderId="3" xfId="0" applyFont="1" applyBorder="1" applyAlignment="1">
      <alignment vertical="center"/>
    </xf>
    <xf numFmtId="0" fontId="72" fillId="0" borderId="3" xfId="1212" applyFont="1" applyFill="1" applyBorder="1" applyAlignment="1">
      <alignment horizontal="left" vertical="center"/>
      <protection/>
    </xf>
    <xf numFmtId="0" fontId="72" fillId="0" borderId="3" xfId="1212" applyFont="1" applyFill="1" applyBorder="1" applyAlignment="1">
      <alignment vertical="center"/>
      <protection/>
    </xf>
    <xf numFmtId="0" fontId="72" fillId="0" borderId="3" xfId="745" applyFont="1" applyFill="1" applyBorder="1" applyAlignment="1">
      <alignment vertical="center"/>
      <protection/>
    </xf>
    <xf numFmtId="0" fontId="84" fillId="0" borderId="0" xfId="745" applyFont="1" applyFill="1">
      <alignment vertical="center"/>
      <protection/>
    </xf>
    <xf numFmtId="0" fontId="0" fillId="0" borderId="26" xfId="1217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left"/>
    </xf>
    <xf numFmtId="0" fontId="0" fillId="0" borderId="0" xfId="1217" applyFont="1" applyFill="1">
      <alignment vertical="center"/>
      <protection/>
    </xf>
    <xf numFmtId="0" fontId="67" fillId="0" borderId="0" xfId="1217" applyFont="1" applyFill="1">
      <alignment vertical="center"/>
      <protection/>
    </xf>
    <xf numFmtId="0" fontId="0" fillId="0" borderId="0" xfId="0" applyFont="1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198" fontId="69" fillId="0" borderId="0" xfId="0" applyNumberFormat="1" applyFont="1" applyFill="1" applyAlignment="1">
      <alignment vertical="center"/>
    </xf>
    <xf numFmtId="199" fontId="69" fillId="0" borderId="0" xfId="0" applyNumberFormat="1" applyFont="1" applyFill="1" applyAlignment="1">
      <alignment horizontal="right" vertical="center"/>
    </xf>
    <xf numFmtId="198" fontId="70" fillId="0" borderId="3" xfId="0" applyNumberFormat="1" applyFont="1" applyFill="1" applyBorder="1" applyAlignment="1">
      <alignment horizontal="center" vertical="center" wrapText="1"/>
    </xf>
    <xf numFmtId="198" fontId="70" fillId="0" borderId="3" xfId="0" applyNumberFormat="1" applyFont="1" applyFill="1" applyBorder="1" applyAlignment="1">
      <alignment horizontal="center" vertical="center"/>
    </xf>
    <xf numFmtId="199" fontId="70" fillId="0" borderId="3" xfId="0" applyNumberFormat="1" applyFont="1" applyFill="1" applyBorder="1" applyAlignment="1">
      <alignment horizontal="center" vertical="center" wrapText="1"/>
    </xf>
    <xf numFmtId="0" fontId="70" fillId="0" borderId="3" xfId="1212" applyFont="1" applyFill="1" applyBorder="1" applyAlignment="1">
      <alignment horizontal="center" vertical="center"/>
      <protection/>
    </xf>
    <xf numFmtId="198" fontId="70" fillId="0" borderId="3" xfId="0" applyNumberFormat="1" applyFont="1" applyFill="1" applyBorder="1" applyAlignment="1">
      <alignment vertical="center"/>
    </xf>
    <xf numFmtId="199" fontId="70" fillId="0" borderId="3" xfId="0" applyNumberFormat="1" applyFont="1" applyFill="1" applyBorder="1" applyAlignment="1">
      <alignment vertical="center"/>
    </xf>
    <xf numFmtId="199" fontId="70" fillId="0" borderId="3" xfId="0" applyNumberFormat="1" applyFont="1" applyBorder="1" applyAlignment="1">
      <alignment/>
    </xf>
    <xf numFmtId="0" fontId="72" fillId="0" borderId="3" xfId="920" applyFont="1" applyFill="1" applyBorder="1" applyAlignment="1">
      <alignment vertical="center"/>
      <protection/>
    </xf>
    <xf numFmtId="198" fontId="72" fillId="0" borderId="3" xfId="0" applyNumberFormat="1" applyFont="1" applyFill="1" applyBorder="1" applyAlignment="1">
      <alignment vertical="center"/>
    </xf>
    <xf numFmtId="199" fontId="72" fillId="0" borderId="3" xfId="0" applyNumberFormat="1" applyFont="1" applyFill="1" applyBorder="1" applyAlignment="1">
      <alignment vertical="center"/>
    </xf>
    <xf numFmtId="199" fontId="72" fillId="0" borderId="3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3" xfId="0" applyNumberFormat="1" applyFont="1" applyFill="1" applyBorder="1" applyAlignment="1" applyProtection="1">
      <alignment horizontal="center" vertical="center"/>
      <protection/>
    </xf>
    <xf numFmtId="0" fontId="76" fillId="0" borderId="3" xfId="0" applyNumberFormat="1" applyFont="1" applyFill="1" applyBorder="1" applyAlignment="1" applyProtection="1">
      <alignment vertical="center"/>
      <protection/>
    </xf>
    <xf numFmtId="3" fontId="76" fillId="0" borderId="3" xfId="0" applyNumberFormat="1" applyFont="1" applyFill="1" applyBorder="1" applyAlignment="1" applyProtection="1">
      <alignment horizontal="right" vertical="center"/>
      <protection/>
    </xf>
    <xf numFmtId="0" fontId="76" fillId="0" borderId="3" xfId="0" applyNumberFormat="1" applyFont="1" applyFill="1" applyBorder="1" applyAlignment="1" applyProtection="1">
      <alignment vertical="center" wrapText="1"/>
      <protection/>
    </xf>
    <xf numFmtId="0" fontId="73" fillId="0" borderId="3" xfId="0" applyNumberFormat="1" applyFont="1" applyFill="1" applyBorder="1" applyAlignment="1" applyProtection="1">
      <alignment horizontal="center" vertical="center"/>
      <protection/>
    </xf>
    <xf numFmtId="3" fontId="73" fillId="0" borderId="3" xfId="0" applyNumberFormat="1" applyFont="1" applyFill="1" applyBorder="1" applyAlignment="1" applyProtection="1">
      <alignment horizontal="right" vertical="center"/>
      <protection/>
    </xf>
    <xf numFmtId="0" fontId="70" fillId="0" borderId="3" xfId="745" applyFont="1" applyFill="1" applyBorder="1" applyAlignment="1">
      <alignment horizontal="center" vertical="center"/>
      <protection/>
    </xf>
    <xf numFmtId="206" fontId="70" fillId="0" borderId="3" xfId="745" applyNumberFormat="1" applyFont="1" applyFill="1" applyBorder="1" applyAlignment="1">
      <alignment vertical="center" wrapText="1"/>
      <protection/>
    </xf>
    <xf numFmtId="199" fontId="75" fillId="0" borderId="3" xfId="745" applyNumberFormat="1" applyFont="1" applyFill="1" applyBorder="1" applyAlignment="1">
      <alignment vertical="center"/>
      <protection/>
    </xf>
    <xf numFmtId="206" fontId="72" fillId="0" borderId="3" xfId="745" applyNumberFormat="1" applyFont="1" applyFill="1" applyBorder="1" applyAlignment="1" applyProtection="1">
      <alignment vertical="center"/>
      <protection locked="0"/>
    </xf>
    <xf numFmtId="206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745" applyFont="1" applyFill="1" applyBorder="1" applyAlignment="1">
      <alignment horizontal="left" vertical="center"/>
      <protection/>
    </xf>
    <xf numFmtId="0" fontId="88" fillId="0" borderId="0" xfId="0" applyFont="1" applyFill="1" applyAlignment="1">
      <alignment horizontal="left"/>
    </xf>
    <xf numFmtId="0" fontId="0" fillId="0" borderId="0" xfId="1214" applyFill="1">
      <alignment/>
      <protection/>
    </xf>
    <xf numFmtId="0" fontId="0" fillId="0" borderId="0" xfId="1214" applyFont="1" applyFill="1">
      <alignment/>
      <protection/>
    </xf>
    <xf numFmtId="0" fontId="69" fillId="0" borderId="0" xfId="1214" applyNumberFormat="1" applyFont="1" applyFill="1" applyAlignment="1" applyProtection="1">
      <alignment vertical="center"/>
      <protection/>
    </xf>
    <xf numFmtId="0" fontId="70" fillId="0" borderId="3" xfId="1214" applyNumberFormat="1" applyFont="1" applyFill="1" applyBorder="1" applyAlignment="1" applyProtection="1">
      <alignment horizontal="center" vertical="center"/>
      <protection/>
    </xf>
    <xf numFmtId="3" fontId="72" fillId="0" borderId="3" xfId="1214" applyNumberFormat="1" applyFont="1" applyFill="1" applyBorder="1" applyAlignment="1" applyProtection="1">
      <alignment horizontal="left" vertical="center"/>
      <protection/>
    </xf>
    <xf numFmtId="3" fontId="72" fillId="0" borderId="3" xfId="1214" applyNumberFormat="1" applyFont="1" applyFill="1" applyBorder="1" applyAlignment="1" applyProtection="1">
      <alignment horizontal="right" vertical="center"/>
      <protection/>
    </xf>
    <xf numFmtId="3" fontId="70" fillId="0" borderId="3" xfId="1214" applyNumberFormat="1" applyFont="1" applyFill="1" applyBorder="1" applyAlignment="1" applyProtection="1">
      <alignment horizontal="center" vertical="center"/>
      <protection/>
    </xf>
    <xf numFmtId="3" fontId="70" fillId="0" borderId="3" xfId="1214" applyNumberFormat="1" applyFont="1" applyFill="1" applyBorder="1" applyAlignment="1" applyProtection="1">
      <alignment horizontal="right" vertical="center"/>
      <protection/>
    </xf>
    <xf numFmtId="3" fontId="0" fillId="0" borderId="0" xfId="1214" applyNumberFormat="1" applyFill="1">
      <alignment/>
      <protection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1" fontId="69" fillId="0" borderId="22" xfId="1205" applyNumberFormat="1" applyFont="1" applyBorder="1" applyAlignment="1">
      <alignment horizontal="right" vertical="center"/>
      <protection/>
    </xf>
    <xf numFmtId="0" fontId="70" fillId="0" borderId="3" xfId="1205" applyFont="1" applyBorder="1" applyAlignment="1">
      <alignment horizontal="center" vertical="center"/>
      <protection/>
    </xf>
    <xf numFmtId="0" fontId="70" fillId="0" borderId="3" xfId="1205" applyNumberFormat="1" applyFont="1" applyBorder="1" applyAlignment="1">
      <alignment horizontal="center" vertical="center"/>
      <protection/>
    </xf>
    <xf numFmtId="0" fontId="70" fillId="0" borderId="3" xfId="0" applyFont="1" applyBorder="1" applyAlignment="1">
      <alignment vertical="center" wrapText="1"/>
    </xf>
    <xf numFmtId="0" fontId="76" fillId="0" borderId="3" xfId="1205" applyFont="1" applyBorder="1" applyAlignment="1">
      <alignment horizontal="center" vertical="center"/>
      <protection/>
    </xf>
    <xf numFmtId="0" fontId="70" fillId="0" borderId="3" xfId="1205" applyFont="1" applyBorder="1" applyAlignment="1">
      <alignment horizontal="center" vertical="center" wrapText="1"/>
      <protection/>
    </xf>
    <xf numFmtId="198" fontId="70" fillId="0" borderId="3" xfId="1205" applyNumberFormat="1" applyFont="1" applyBorder="1" applyAlignment="1">
      <alignment vertical="center" wrapText="1"/>
      <protection/>
    </xf>
    <xf numFmtId="198" fontId="67" fillId="0" borderId="0" xfId="0" applyNumberFormat="1" applyFont="1" applyAlignment="1">
      <alignment vertical="center"/>
    </xf>
    <xf numFmtId="0" fontId="72" fillId="0" borderId="3" xfId="1205" applyFont="1" applyBorder="1" applyAlignment="1">
      <alignment horizontal="center" vertical="center"/>
      <protection/>
    </xf>
    <xf numFmtId="0" fontId="72" fillId="0" borderId="3" xfId="1205" applyFont="1" applyBorder="1" applyAlignment="1">
      <alignment vertical="center" wrapText="1"/>
      <protection/>
    </xf>
    <xf numFmtId="198" fontId="72" fillId="0" borderId="3" xfId="1205" applyNumberFormat="1" applyFont="1" applyBorder="1" applyAlignment="1">
      <alignment vertical="center" wrapText="1"/>
      <protection/>
    </xf>
    <xf numFmtId="0" fontId="76" fillId="0" borderId="3" xfId="1205" applyFont="1" applyBorder="1" applyAlignment="1">
      <alignment vertical="center" wrapText="1"/>
      <protection/>
    </xf>
    <xf numFmtId="0" fontId="72" fillId="0" borderId="3" xfId="1205" applyFont="1" applyFill="1" applyBorder="1" applyAlignment="1">
      <alignment vertical="center" wrapText="1"/>
      <protection/>
    </xf>
    <xf numFmtId="198" fontId="0" fillId="0" borderId="0" xfId="0" applyNumberFormat="1" applyAlignment="1">
      <alignment vertical="center"/>
    </xf>
    <xf numFmtId="0" fontId="90" fillId="0" borderId="3" xfId="1205" applyFont="1" applyBorder="1" applyAlignment="1">
      <alignment vertical="center" wrapText="1"/>
      <protection/>
    </xf>
    <xf numFmtId="198" fontId="72" fillId="0" borderId="3" xfId="1205" applyNumberFormat="1" applyFont="1" applyFill="1" applyBorder="1" applyAlignment="1">
      <alignment vertical="center" wrapText="1"/>
      <protection/>
    </xf>
    <xf numFmtId="198" fontId="91" fillId="0" borderId="0" xfId="0" applyNumberFormat="1" applyFont="1" applyAlignment="1">
      <alignment vertical="center"/>
    </xf>
    <xf numFmtId="198" fontId="70" fillId="0" borderId="3" xfId="1205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1217" applyFont="1" applyFill="1" applyBorder="1" applyAlignment="1">
      <alignment horizontal="center" vertical="center" wrapText="1"/>
      <protection/>
    </xf>
    <xf numFmtId="43" fontId="69" fillId="0" borderId="22" xfId="1478" applyFont="1" applyBorder="1" applyAlignment="1">
      <alignment horizontal="right" vertical="center"/>
    </xf>
    <xf numFmtId="0" fontId="0" fillId="0" borderId="0" xfId="745" applyFont="1" applyFill="1" applyBorder="1">
      <alignment vertical="center"/>
      <protection/>
    </xf>
    <xf numFmtId="0" fontId="69" fillId="0" borderId="0" xfId="745" applyFont="1" applyFill="1" applyBorder="1" applyAlignment="1">
      <alignment horizontal="right" vertical="center"/>
      <protection/>
    </xf>
    <xf numFmtId="0" fontId="69" fillId="0" borderId="0" xfId="745" applyFont="1" applyFill="1" applyBorder="1">
      <alignment vertical="center"/>
      <protection/>
    </xf>
    <xf numFmtId="0" fontId="70" fillId="0" borderId="3" xfId="1217" applyNumberFormat="1" applyFont="1" applyFill="1" applyBorder="1" applyAlignment="1">
      <alignment horizontal="center" vertical="center" wrapText="1"/>
      <protection/>
    </xf>
    <xf numFmtId="0" fontId="70" fillId="0" borderId="3" xfId="0" applyFont="1" applyFill="1" applyBorder="1" applyAlignment="1">
      <alignment horizontal="center" vertical="center" wrapText="1"/>
    </xf>
    <xf numFmtId="203" fontId="70" fillId="0" borderId="3" xfId="745" applyNumberFormat="1" applyFont="1" applyFill="1" applyBorder="1">
      <alignment vertical="center"/>
      <protection/>
    </xf>
    <xf numFmtId="199" fontId="70" fillId="0" borderId="3" xfId="745" applyNumberFormat="1" applyFont="1" applyFill="1" applyBorder="1">
      <alignment vertical="center"/>
      <protection/>
    </xf>
    <xf numFmtId="0" fontId="72" fillId="0" borderId="3" xfId="1217" applyNumberFormat="1" applyFont="1" applyBorder="1" applyAlignment="1">
      <alignment horizontal="right" vertical="center" wrapText="1"/>
      <protection/>
    </xf>
    <xf numFmtId="203" fontId="72" fillId="0" borderId="3" xfId="745" applyNumberFormat="1" applyFont="1" applyFill="1" applyBorder="1">
      <alignment vertical="center"/>
      <protection/>
    </xf>
    <xf numFmtId="0" fontId="72" fillId="0" borderId="3" xfId="745" applyFont="1" applyFill="1" applyBorder="1">
      <alignment vertical="center"/>
      <protection/>
    </xf>
    <xf numFmtId="0" fontId="72" fillId="0" borderId="3" xfId="0" applyNumberFormat="1" applyFont="1" applyBorder="1" applyAlignment="1">
      <alignment horizontal="right" vertical="center"/>
    </xf>
    <xf numFmtId="0" fontId="70" fillId="0" borderId="3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1217" applyNumberFormat="1" applyFont="1" applyFill="1">
      <alignment vertical="center"/>
      <protection/>
    </xf>
    <xf numFmtId="0" fontId="69" fillId="0" borderId="0" xfId="1217" applyFont="1" applyFill="1">
      <alignment vertical="center"/>
      <protection/>
    </xf>
    <xf numFmtId="0" fontId="69" fillId="0" borderId="0" xfId="1217" applyNumberFormat="1" applyFont="1" applyFill="1">
      <alignment vertical="center"/>
      <protection/>
    </xf>
    <xf numFmtId="0" fontId="70" fillId="0" borderId="3" xfId="1217" applyFont="1" applyFill="1" applyBorder="1" applyAlignment="1">
      <alignment horizontal="center" vertical="center"/>
      <protection/>
    </xf>
    <xf numFmtId="0" fontId="70" fillId="0" borderId="3" xfId="0" applyNumberFormat="1" applyFont="1" applyBorder="1" applyAlignment="1">
      <alignment horizontal="center" vertical="center" wrapText="1"/>
    </xf>
    <xf numFmtId="199" fontId="70" fillId="0" borderId="3" xfId="1217" applyNumberFormat="1" applyFont="1" applyFill="1" applyBorder="1" applyAlignment="1">
      <alignment horizontal="center" vertical="center"/>
      <protection/>
    </xf>
    <xf numFmtId="0" fontId="70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199" fontId="72" fillId="0" borderId="3" xfId="1217" applyNumberFormat="1" applyFont="1" applyFill="1" applyBorder="1" applyAlignment="1">
      <alignment horizontal="center" vertical="center"/>
      <protection/>
    </xf>
    <xf numFmtId="0" fontId="72" fillId="0" borderId="27" xfId="920" applyFont="1" applyFill="1" applyBorder="1" applyAlignment="1">
      <alignment vertical="center"/>
      <protection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7" xfId="920" applyFont="1" applyFill="1" applyBorder="1" applyAlignment="1">
      <alignment vertical="center"/>
      <protection/>
    </xf>
    <xf numFmtId="0" fontId="70" fillId="0" borderId="7" xfId="1217" applyNumberFormat="1" applyFont="1" applyBorder="1" applyAlignment="1">
      <alignment horizontal="center" vertical="center" wrapText="1"/>
      <protection/>
    </xf>
    <xf numFmtId="0" fontId="72" fillId="0" borderId="0" xfId="1217" applyFont="1" applyFill="1" applyAlignment="1">
      <alignment horizontal="center" vertical="center" wrapText="1"/>
      <protection/>
    </xf>
    <xf numFmtId="0" fontId="72" fillId="0" borderId="0" xfId="1217" applyFont="1" applyFill="1">
      <alignment vertical="center"/>
      <protection/>
    </xf>
    <xf numFmtId="0" fontId="72" fillId="0" borderId="0" xfId="1217" applyNumberFormat="1" applyFont="1" applyFill="1">
      <alignment vertical="center"/>
      <protection/>
    </xf>
    <xf numFmtId="0" fontId="70" fillId="0" borderId="29" xfId="745" applyFont="1" applyFill="1" applyBorder="1" applyAlignment="1">
      <alignment horizontal="center" vertical="center" wrapText="1"/>
      <protection/>
    </xf>
    <xf numFmtId="206" fontId="72" fillId="0" borderId="3" xfId="745" applyNumberFormat="1" applyFont="1" applyFill="1" applyBorder="1" applyAlignment="1">
      <alignment vertical="center" wrapText="1"/>
      <protection/>
    </xf>
    <xf numFmtId="206" fontId="72" fillId="0" borderId="7" xfId="745" applyNumberFormat="1" applyFont="1" applyFill="1" applyBorder="1" applyAlignment="1">
      <alignment vertical="center" wrapText="1"/>
      <protection/>
    </xf>
    <xf numFmtId="199" fontId="70" fillId="0" borderId="7" xfId="745" applyNumberFormat="1" applyFont="1" applyFill="1" applyBorder="1">
      <alignment vertical="center"/>
      <protection/>
    </xf>
    <xf numFmtId="0" fontId="70" fillId="0" borderId="7" xfId="745" applyFont="1" applyFill="1" applyBorder="1">
      <alignment vertical="center"/>
      <protection/>
    </xf>
    <xf numFmtId="0" fontId="72" fillId="0" borderId="3" xfId="0" applyNumberFormat="1" applyFont="1" applyFill="1" applyBorder="1" applyAlignment="1">
      <alignment horizontal="right" vertical="center" wrapText="1"/>
    </xf>
    <xf numFmtId="199" fontId="72" fillId="0" borderId="3" xfId="745" applyNumberFormat="1" applyFont="1" applyFill="1" applyBorder="1">
      <alignment vertical="center"/>
      <protection/>
    </xf>
    <xf numFmtId="0" fontId="71" fillId="0" borderId="3" xfId="1212" applyFont="1" applyFill="1" applyBorder="1" applyAlignment="1">
      <alignment horizontal="center" vertical="center"/>
      <protection/>
    </xf>
    <xf numFmtId="0" fontId="71" fillId="0" borderId="3" xfId="0" applyNumberFormat="1" applyFont="1" applyFill="1" applyBorder="1" applyAlignment="1">
      <alignment vertical="center" wrapText="1"/>
    </xf>
    <xf numFmtId="203" fontId="74" fillId="0" borderId="3" xfId="1217" applyNumberFormat="1" applyFont="1" applyFill="1" applyBorder="1">
      <alignment vertical="center"/>
      <protection/>
    </xf>
    <xf numFmtId="0" fontId="74" fillId="0" borderId="3" xfId="1217" applyFont="1" applyFill="1" applyBorder="1">
      <alignment vertical="center"/>
      <protection/>
    </xf>
    <xf numFmtId="0" fontId="70" fillId="0" borderId="3" xfId="1212" applyFont="1" applyFill="1" applyBorder="1" applyAlignment="1">
      <alignment horizontal="left" vertical="center"/>
      <protection/>
    </xf>
    <xf numFmtId="206" fontId="70" fillId="0" borderId="3" xfId="0" applyNumberFormat="1" applyFont="1" applyFill="1" applyBorder="1" applyAlignment="1">
      <alignment vertical="center" wrapText="1"/>
    </xf>
    <xf numFmtId="0" fontId="70" fillId="0" borderId="3" xfId="0" applyNumberFormat="1" applyFont="1" applyFill="1" applyBorder="1" applyAlignment="1">
      <alignment vertical="center" wrapText="1"/>
    </xf>
    <xf numFmtId="203" fontId="70" fillId="0" borderId="3" xfId="1217" applyNumberFormat="1" applyFont="1" applyFill="1" applyBorder="1">
      <alignment vertical="center"/>
      <protection/>
    </xf>
    <xf numFmtId="0" fontId="70" fillId="0" borderId="3" xfId="1217" applyFont="1" applyFill="1" applyBorder="1">
      <alignment vertical="center"/>
      <protection/>
    </xf>
    <xf numFmtId="206" fontId="70" fillId="0" borderId="3" xfId="1217" applyNumberFormat="1" applyFont="1" applyFill="1" applyBorder="1" applyAlignment="1">
      <alignment vertical="center" wrapText="1"/>
      <protection/>
    </xf>
    <xf numFmtId="0" fontId="72" fillId="0" borderId="3" xfId="1217" applyFont="1" applyFill="1" applyBorder="1">
      <alignment vertical="center"/>
      <protection/>
    </xf>
    <xf numFmtId="203" fontId="72" fillId="0" borderId="3" xfId="1217" applyNumberFormat="1" applyFont="1" applyFill="1" applyBorder="1">
      <alignment vertical="center"/>
      <protection/>
    </xf>
    <xf numFmtId="0" fontId="94" fillId="0" borderId="0" xfId="0" applyFont="1" applyAlignment="1">
      <alignment horizontal="justify" vertical="center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justify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211" fontId="48" fillId="0" borderId="0" xfId="1216" applyNumberFormat="1" applyFont="1" applyFill="1" applyAlignment="1" applyProtection="1">
      <alignment horizontal="center" vertical="center" wrapText="1"/>
      <protection/>
    </xf>
    <xf numFmtId="0" fontId="85" fillId="21" borderId="0" xfId="1216" applyNumberFormat="1" applyFont="1" applyFill="1" applyAlignment="1" applyProtection="1">
      <alignment vertical="center" wrapText="1"/>
      <protection/>
    </xf>
    <xf numFmtId="211" fontId="98" fillId="0" borderId="0" xfId="1216" applyNumberFormat="1" applyFont="1" applyFill="1" applyAlignment="1" applyProtection="1">
      <alignment horizontal="centerContinuous" vertical="center"/>
      <protection/>
    </xf>
    <xf numFmtId="0" fontId="98" fillId="21" borderId="0" xfId="1216" applyNumberFormat="1" applyFont="1" applyFill="1" applyAlignment="1" applyProtection="1">
      <alignment horizontal="centerContinuous" vertical="center"/>
      <protection/>
    </xf>
    <xf numFmtId="211" fontId="85" fillId="0" borderId="0" xfId="1216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5" fillId="0" borderId="3" xfId="1216" applyNumberFormat="1" applyFont="1" applyFill="1" applyBorder="1" applyAlignment="1" applyProtection="1">
      <alignment horizontal="centerContinuous" vertical="center"/>
      <protection/>
    </xf>
    <xf numFmtId="0" fontId="85" fillId="21" borderId="3" xfId="1216" applyNumberFormat="1" applyFont="1" applyFill="1" applyBorder="1" applyAlignment="1" applyProtection="1">
      <alignment horizontal="centerContinuous" vertical="center"/>
      <protection/>
    </xf>
    <xf numFmtId="49" fontId="85" fillId="21" borderId="3" xfId="1216" applyNumberFormat="1" applyFont="1" applyFill="1" applyBorder="1" applyAlignment="1" applyProtection="1">
      <alignment horizontal="centerContinuous" vertical="center"/>
      <protection/>
    </xf>
    <xf numFmtId="0" fontId="85" fillId="0" borderId="0" xfId="0" applyFont="1" applyAlignment="1">
      <alignment vertical="center"/>
    </xf>
    <xf numFmtId="211" fontId="85" fillId="0" borderId="3" xfId="1216" applyNumberFormat="1" applyFont="1" applyFill="1" applyBorder="1" applyAlignment="1" applyProtection="1">
      <alignment horizontal="center" vertical="center" wrapText="1"/>
      <protection/>
    </xf>
    <xf numFmtId="213" fontId="85" fillId="0" borderId="3" xfId="1216" applyNumberFormat="1" applyFont="1" applyFill="1" applyBorder="1" applyAlignment="1" applyProtection="1">
      <alignment horizontal="center" vertical="center" wrapText="1"/>
      <protection/>
    </xf>
    <xf numFmtId="0" fontId="85" fillId="0" borderId="3" xfId="1216" applyNumberFormat="1" applyFont="1" applyFill="1" applyBorder="1" applyAlignment="1" applyProtection="1">
      <alignment vertical="center" wrapText="1"/>
      <protection/>
    </xf>
    <xf numFmtId="49" fontId="85" fillId="0" borderId="3" xfId="1216" applyNumberFormat="1" applyFont="1" applyFill="1" applyBorder="1" applyAlignment="1" applyProtection="1">
      <alignment vertical="center" wrapText="1"/>
      <protection/>
    </xf>
    <xf numFmtId="0" fontId="85" fillId="0" borderId="3" xfId="1216" applyFont="1" applyFill="1" applyBorder="1" applyAlignment="1">
      <alignment horizontal="center" vertical="center" wrapText="1"/>
      <protection/>
    </xf>
    <xf numFmtId="211" fontId="85" fillId="0" borderId="3" xfId="1216" applyNumberFormat="1" applyFont="1" applyFill="1" applyBorder="1" applyAlignment="1" applyProtection="1">
      <alignment horizontal="center" vertical="center"/>
      <protection/>
    </xf>
    <xf numFmtId="213" fontId="85" fillId="0" borderId="3" xfId="1216" applyNumberFormat="1" applyFont="1" applyFill="1" applyBorder="1" applyAlignment="1" applyProtection="1">
      <alignment horizontal="center" vertical="center"/>
      <protection/>
    </xf>
    <xf numFmtId="0" fontId="85" fillId="0" borderId="3" xfId="1216" applyNumberFormat="1" applyFont="1" applyFill="1" applyBorder="1" applyAlignment="1" applyProtection="1">
      <alignment horizontal="center" vertical="center" wrapText="1"/>
      <protection/>
    </xf>
    <xf numFmtId="0" fontId="85" fillId="0" borderId="3" xfId="0" applyNumberFormat="1" applyFont="1" applyFill="1" applyBorder="1" applyAlignment="1">
      <alignment horizontal="left" vertical="center"/>
    </xf>
    <xf numFmtId="214" fontId="85" fillId="0" borderId="3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vertical="center"/>
    </xf>
    <xf numFmtId="0" fontId="85" fillId="21" borderId="0" xfId="1216" applyNumberFormat="1" applyFont="1" applyFill="1" applyAlignment="1" applyProtection="1">
      <alignment vertical="center" wrapText="1"/>
      <protection/>
    </xf>
    <xf numFmtId="0" fontId="48" fillId="0" borderId="3" xfId="1215" applyNumberFormat="1" applyFont="1" applyFill="1" applyBorder="1" applyAlignment="1" applyProtection="1">
      <alignment horizontal="centerContinuous" vertical="center"/>
      <protection/>
    </xf>
    <xf numFmtId="211" fontId="85" fillId="0" borderId="0" xfId="1215" applyNumberFormat="1" applyFont="1" applyFill="1" applyAlignment="1" applyProtection="1">
      <alignment horizontal="center" vertical="center"/>
      <protection/>
    </xf>
    <xf numFmtId="0" fontId="85" fillId="0" borderId="0" xfId="1215" applyNumberFormat="1" applyFont="1" applyFill="1" applyAlignment="1" applyProtection="1">
      <alignment horizontal="center" vertical="center"/>
      <protection/>
    </xf>
    <xf numFmtId="212" fontId="85" fillId="0" borderId="0" xfId="1215" applyNumberFormat="1" applyFont="1" applyFill="1" applyAlignment="1" applyProtection="1">
      <alignment horizontal="right" vertical="center"/>
      <protection/>
    </xf>
    <xf numFmtId="0" fontId="98" fillId="0" borderId="0" xfId="1215" applyNumberFormat="1" applyFont="1" applyFill="1" applyAlignment="1" applyProtection="1">
      <alignment horizontal="centerContinuous" vertical="center"/>
      <protection/>
    </xf>
    <xf numFmtId="0" fontId="48" fillId="0" borderId="0" xfId="1215" applyFont="1" applyFill="1" applyAlignment="1">
      <alignment horizontal="center" vertical="center"/>
      <protection/>
    </xf>
    <xf numFmtId="0" fontId="48" fillId="0" borderId="0" xfId="1215" applyFont="1" applyAlignment="1">
      <alignment horizontal="center" vertical="center"/>
      <protection/>
    </xf>
    <xf numFmtId="0" fontId="48" fillId="0" borderId="3" xfId="1215" applyNumberFormat="1" applyFont="1" applyFill="1" applyBorder="1" applyAlignment="1" applyProtection="1">
      <alignment horizontal="center" vertical="center"/>
      <protection/>
    </xf>
    <xf numFmtId="0" fontId="48" fillId="0" borderId="3" xfId="1215" applyFont="1" applyFill="1" applyBorder="1" applyAlignment="1">
      <alignment horizontal="center" vertical="center"/>
      <protection/>
    </xf>
    <xf numFmtId="49" fontId="48" fillId="0" borderId="3" xfId="1215" applyNumberFormat="1" applyFont="1" applyFill="1" applyBorder="1" applyAlignment="1" applyProtection="1">
      <alignment horizontal="left" vertical="center"/>
      <protection/>
    </xf>
    <xf numFmtId="214" fontId="48" fillId="0" borderId="3" xfId="1215" applyNumberFormat="1" applyFont="1" applyFill="1" applyBorder="1" applyAlignment="1" applyProtection="1">
      <alignment horizontal="right" vertical="center"/>
      <protection/>
    </xf>
    <xf numFmtId="0" fontId="68" fillId="0" borderId="0" xfId="1217" applyFont="1" applyFill="1" applyAlignment="1">
      <alignment horizontal="center" vertical="center"/>
      <protection/>
    </xf>
    <xf numFmtId="0" fontId="69" fillId="0" borderId="0" xfId="1217" applyNumberFormat="1" applyFont="1" applyFill="1" applyAlignment="1">
      <alignment horizontal="center" vertical="center"/>
      <protection/>
    </xf>
    <xf numFmtId="0" fontId="69" fillId="0" borderId="0" xfId="1217" applyNumberFormat="1" applyFont="1" applyFill="1" applyAlignment="1">
      <alignment horizontal="right" vertical="center"/>
      <protection/>
    </xf>
    <xf numFmtId="0" fontId="0" fillId="0" borderId="26" xfId="1217" applyFont="1" applyFill="1" applyBorder="1" applyAlignment="1">
      <alignment horizontal="center" vertical="center" wrapText="1"/>
      <protection/>
    </xf>
    <xf numFmtId="0" fontId="68" fillId="0" borderId="0" xfId="745" applyFont="1" applyFill="1" applyAlignment="1">
      <alignment horizontal="center" vertical="center"/>
      <protection/>
    </xf>
    <xf numFmtId="0" fontId="69" fillId="0" borderId="0" xfId="745" applyFont="1" applyFill="1" applyBorder="1" applyAlignment="1">
      <alignment horizontal="center" vertical="center"/>
      <protection/>
    </xf>
    <xf numFmtId="0" fontId="72" fillId="0" borderId="26" xfId="1217" applyFont="1" applyFill="1" applyBorder="1" applyAlignment="1">
      <alignment horizontal="center" vertical="center" wrapText="1"/>
      <protection/>
    </xf>
    <xf numFmtId="0" fontId="69" fillId="0" borderId="0" xfId="745" applyFont="1" applyFill="1" applyAlignment="1">
      <alignment horizontal="center" vertical="center"/>
      <protection/>
    </xf>
    <xf numFmtId="43" fontId="68" fillId="0" borderId="0" xfId="1478" applyFont="1" applyAlignment="1">
      <alignment horizontal="center" vertical="center"/>
    </xf>
    <xf numFmtId="43" fontId="70" fillId="0" borderId="3" xfId="1478" applyFont="1" applyBorder="1" applyAlignment="1">
      <alignment horizontal="center" vertical="center" wrapText="1"/>
    </xf>
    <xf numFmtId="0" fontId="0" fillId="0" borderId="26" xfId="1217" applyFont="1" applyFill="1" applyBorder="1" applyAlignment="1">
      <alignment horizontal="left" vertical="center" wrapText="1"/>
      <protection/>
    </xf>
    <xf numFmtId="0" fontId="0" fillId="0" borderId="0" xfId="1217" applyFont="1" applyFill="1" applyBorder="1" applyAlignment="1">
      <alignment horizontal="left" vertical="center" wrapText="1"/>
      <protection/>
    </xf>
    <xf numFmtId="0" fontId="68" fillId="0" borderId="0" xfId="1205" applyFont="1" applyAlignment="1">
      <alignment horizontal="center" vertical="center"/>
      <protection/>
    </xf>
    <xf numFmtId="0" fontId="69" fillId="0" borderId="22" xfId="1205" applyFont="1" applyBorder="1" applyAlignment="1">
      <alignment horizontal="left" vertical="center"/>
      <protection/>
    </xf>
    <xf numFmtId="0" fontId="92" fillId="0" borderId="26" xfId="1217" applyFont="1" applyFill="1" applyBorder="1" applyAlignment="1">
      <alignment horizontal="center" vertical="center" wrapText="1"/>
      <protection/>
    </xf>
    <xf numFmtId="0" fontId="0" fillId="0" borderId="0" xfId="1217" applyFont="1" applyFill="1" applyBorder="1" applyAlignment="1">
      <alignment horizontal="center" vertical="center" wrapText="1"/>
      <protection/>
    </xf>
    <xf numFmtId="0" fontId="68" fillId="0" borderId="0" xfId="1214" applyNumberFormat="1" applyFont="1" applyFill="1" applyAlignment="1" applyProtection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69" fillId="0" borderId="22" xfId="745" applyFont="1" applyFill="1" applyBorder="1" applyAlignment="1">
      <alignment horizontal="center" vertical="center"/>
      <protection/>
    </xf>
    <xf numFmtId="0" fontId="89" fillId="0" borderId="0" xfId="0" applyNumberFormat="1" applyFont="1" applyFill="1" applyAlignment="1" applyProtection="1">
      <alignment horizontal="center" vertical="center"/>
      <protection/>
    </xf>
    <xf numFmtId="199" fontId="69" fillId="0" borderId="0" xfId="0" applyNumberFormat="1" applyFont="1" applyFill="1" applyAlignment="1">
      <alignment horizontal="right" vertical="center"/>
    </xf>
    <xf numFmtId="43" fontId="69" fillId="0" borderId="0" xfId="1478" applyFont="1" applyBorder="1" applyAlignment="1">
      <alignment horizontal="right" vertical="center"/>
    </xf>
    <xf numFmtId="43" fontId="70" fillId="0" borderId="29" xfId="1478" applyFont="1" applyBorder="1" applyAlignment="1">
      <alignment horizontal="center" vertical="center" wrapText="1"/>
    </xf>
    <xf numFmtId="43" fontId="70" fillId="0" borderId="28" xfId="1478" applyFont="1" applyBorder="1" applyAlignment="1">
      <alignment horizontal="center" vertical="center" wrapText="1"/>
    </xf>
    <xf numFmtId="43" fontId="70" fillId="0" borderId="27" xfId="1478" applyFont="1" applyBorder="1" applyAlignment="1">
      <alignment horizontal="center" vertical="center" wrapText="1"/>
    </xf>
    <xf numFmtId="43" fontId="70" fillId="0" borderId="7" xfId="1478" applyFont="1" applyBorder="1" applyAlignment="1">
      <alignment horizontal="center" vertical="center" wrapText="1"/>
    </xf>
    <xf numFmtId="0" fontId="70" fillId="21" borderId="3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/>
    </xf>
    <xf numFmtId="203" fontId="72" fillId="0" borderId="26" xfId="0" applyNumberFormat="1" applyFont="1" applyFill="1" applyBorder="1" applyAlignment="1">
      <alignment horizontal="left" vertical="center" wrapText="1"/>
    </xf>
    <xf numFmtId="0" fontId="68" fillId="21" borderId="0" xfId="674" applyFont="1" applyFill="1" applyAlignment="1">
      <alignment horizontal="center" vertical="center"/>
      <protection/>
    </xf>
    <xf numFmtId="0" fontId="70" fillId="0" borderId="29" xfId="674" applyFont="1" applyBorder="1" applyAlignment="1">
      <alignment horizontal="center" vertical="center" wrapText="1"/>
      <protection/>
    </xf>
    <xf numFmtId="0" fontId="70" fillId="0" borderId="2" xfId="674" applyFont="1" applyBorder="1" applyAlignment="1">
      <alignment horizontal="center" vertical="center" wrapText="1"/>
      <protection/>
    </xf>
    <xf numFmtId="0" fontId="70" fillId="0" borderId="28" xfId="674" applyFont="1" applyBorder="1" applyAlignment="1">
      <alignment horizontal="center" vertical="center" wrapText="1"/>
      <protection/>
    </xf>
    <xf numFmtId="0" fontId="70" fillId="0" borderId="27" xfId="1213" applyFont="1" applyFill="1" applyBorder="1" applyAlignment="1">
      <alignment horizontal="center" vertical="center" wrapText="1"/>
      <protection/>
    </xf>
    <xf numFmtId="0" fontId="70" fillId="0" borderId="7" xfId="1213" applyFont="1" applyFill="1" applyBorder="1" applyAlignment="1">
      <alignment horizontal="center" vertical="center" wrapText="1"/>
      <protection/>
    </xf>
    <xf numFmtId="202" fontId="70" fillId="0" borderId="27" xfId="1213" applyNumberFormat="1" applyFont="1" applyFill="1" applyBorder="1" applyAlignment="1">
      <alignment horizontal="center" vertical="center" wrapText="1"/>
      <protection/>
    </xf>
    <xf numFmtId="202" fontId="70" fillId="0" borderId="7" xfId="1213" applyNumberFormat="1" applyFont="1" applyFill="1" applyBorder="1" applyAlignment="1">
      <alignment horizontal="center" vertical="center" wrapText="1"/>
      <protection/>
    </xf>
    <xf numFmtId="0" fontId="68" fillId="0" borderId="0" xfId="674" applyFont="1" applyAlignment="1">
      <alignment horizontal="center" vertical="center"/>
      <protection/>
    </xf>
    <xf numFmtId="0" fontId="79" fillId="21" borderId="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23" xfId="0" applyFont="1" applyBorder="1" applyAlignment="1">
      <alignment horizontal="justify" vertical="center" wrapText="1"/>
    </xf>
    <xf numFmtId="0" fontId="68" fillId="0" borderId="0" xfId="646" applyFont="1" applyFill="1" applyBorder="1" applyAlignment="1">
      <alignment horizontal="center" vertical="center" wrapText="1"/>
      <protection/>
    </xf>
    <xf numFmtId="0" fontId="68" fillId="0" borderId="0" xfId="0" applyFont="1" applyFill="1" applyAlignment="1" applyProtection="1">
      <alignment horizontal="center" vertical="center"/>
      <protection locked="0"/>
    </xf>
    <xf numFmtId="0" fontId="68" fillId="21" borderId="0" xfId="1208" applyFont="1" applyFill="1" applyAlignment="1">
      <alignment horizontal="center" vertical="center"/>
      <protection/>
    </xf>
    <xf numFmtId="43" fontId="75" fillId="0" borderId="3" xfId="1478" applyFont="1" applyBorder="1" applyAlignment="1">
      <alignment vertical="center"/>
    </xf>
    <xf numFmtId="43" fontId="0" fillId="0" borderId="3" xfId="1478" applyFont="1" applyBorder="1" applyAlignment="1">
      <alignment vertical="center"/>
    </xf>
  </cellXfs>
  <cellStyles count="1651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2" xfId="16"/>
    <cellStyle name=" 3]&#13;&#10;Zoomed=1&#13;&#10;Row=0&#13;&#10;Column=0&#13;&#10;Height=300&#13;&#10;Width=300&#13;&#10;FontName=細明體&#13;&#10;FontStyle=0&#13;&#10;FontSize=9&#13;&#10;PrtFontName=Co 2 2" xfId="17"/>
    <cellStyle name="?鹎%U龡&amp;H齲_x0001_C铣_x0014__x0007__x0001__x0001_" xfId="18"/>
    <cellStyle name="@ET_Style?Normal" xfId="19"/>
    <cellStyle name="_02青岛新增" xfId="20"/>
    <cellStyle name="_20100326高清市院遂宁检察院1080P配置清单26日改" xfId="21"/>
    <cellStyle name="_Book1" xfId="22"/>
    <cellStyle name="_Book1_1" xfId="23"/>
    <cellStyle name="_Book1_1_Book1" xfId="24"/>
    <cellStyle name="_Book1_1_Sheet3" xfId="25"/>
    <cellStyle name="_Book1_1_濮阳班主任远程培训成绩统计表" xfId="26"/>
    <cellStyle name="_Book1_2" xfId="27"/>
    <cellStyle name="_Book1_2_Book1" xfId="28"/>
    <cellStyle name="_Book1_2_Sheet3" xfId="29"/>
    <cellStyle name="_Book1_2_濮阳班主任远程培训成绩统计表" xfId="30"/>
    <cellStyle name="_Book1_3" xfId="31"/>
    <cellStyle name="_Book1_Book1" xfId="32"/>
    <cellStyle name="_Book1_Sheet3" xfId="33"/>
    <cellStyle name="_Book1_濮阳班主任远程培训成绩统计表" xfId="34"/>
    <cellStyle name="_ET_STYLE_NoName_00_" xfId="35"/>
    <cellStyle name="_ET_STYLE_NoName_00__Book1" xfId="36"/>
    <cellStyle name="_ET_STYLE_NoName_00__Book1_1" xfId="37"/>
    <cellStyle name="_ET_STYLE_NoName_00__Sheet3" xfId="38"/>
    <cellStyle name="_快递4.8更新" xfId="39"/>
    <cellStyle name="_弱电系统设备配置报价清单" xfId="40"/>
    <cellStyle name="0,0&#13;&#10;NA&#13;&#10;" xfId="41"/>
    <cellStyle name="20% - 强调文字颜色 1" xfId="42"/>
    <cellStyle name="20% - 强调文字颜色 1 10" xfId="43"/>
    <cellStyle name="20% - 强调文字颜色 1 11" xfId="44"/>
    <cellStyle name="20% - 强调文字颜色 1 12" xfId="45"/>
    <cellStyle name="20% - 强调文字颜色 1 13" xfId="46"/>
    <cellStyle name="20% - 强调文字颜色 1 2" xfId="47"/>
    <cellStyle name="20% - 强调文字颜色 1 2 2" xfId="48"/>
    <cellStyle name="20% - 强调文字颜色 1 3" xfId="49"/>
    <cellStyle name="20% - 强调文字颜色 1 4" xfId="50"/>
    <cellStyle name="20% - 强调文字颜色 1 5" xfId="51"/>
    <cellStyle name="20% - 强调文字颜色 1 6" xfId="52"/>
    <cellStyle name="20% - 强调文字颜色 1 7" xfId="53"/>
    <cellStyle name="20% - 强调文字颜色 1 8" xfId="54"/>
    <cellStyle name="20% - 强调文字颜色 1 9" xfId="55"/>
    <cellStyle name="20% - 强调文字颜色 2" xfId="56"/>
    <cellStyle name="20% - 强调文字颜色 2 10" xfId="57"/>
    <cellStyle name="20% - 强调文字颜色 2 11" xfId="58"/>
    <cellStyle name="20% - 强调文字颜色 2 12" xfId="59"/>
    <cellStyle name="20% - 强调文字颜色 2 13" xfId="60"/>
    <cellStyle name="20% - 强调文字颜色 2 2" xfId="61"/>
    <cellStyle name="20% - 强调文字颜色 2 2 2" xfId="62"/>
    <cellStyle name="20% - 强调文字颜色 2 3" xfId="63"/>
    <cellStyle name="20% - 强调文字颜色 2 4" xfId="64"/>
    <cellStyle name="20% - 强调文字颜色 2 5" xfId="65"/>
    <cellStyle name="20% - 强调文字颜色 2 6" xfId="66"/>
    <cellStyle name="20% - 强调文字颜色 2 7" xfId="67"/>
    <cellStyle name="20% - 强调文字颜色 2 8" xfId="68"/>
    <cellStyle name="20% - 强调文字颜色 2 9" xfId="69"/>
    <cellStyle name="20% - 强调文字颜色 3" xfId="70"/>
    <cellStyle name="20% - 强调文字颜色 3 10" xfId="71"/>
    <cellStyle name="20% - 强调文字颜色 3 11" xfId="72"/>
    <cellStyle name="20% - 强调文字颜色 3 12" xfId="73"/>
    <cellStyle name="20% - 强调文字颜色 3 13" xfId="74"/>
    <cellStyle name="20% - 强调文字颜色 3 2" xfId="75"/>
    <cellStyle name="20% - 强调文字颜色 3 2 2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" xfId="84"/>
    <cellStyle name="20% - 强调文字颜色 4 10" xfId="85"/>
    <cellStyle name="20% - 强调文字颜色 4 11" xfId="86"/>
    <cellStyle name="20% - 强调文字颜色 4 12" xfId="87"/>
    <cellStyle name="20% - 强调文字颜色 4 13" xfId="88"/>
    <cellStyle name="20% - 强调文字颜色 4 2" xfId="89"/>
    <cellStyle name="20% - 强调文字颜色 4 2 2" xfId="90"/>
    <cellStyle name="20% - 强调文字颜色 4 3" xfId="91"/>
    <cellStyle name="20% - 强调文字颜色 4 4" xfId="92"/>
    <cellStyle name="20% - 强调文字颜色 4 5" xfId="93"/>
    <cellStyle name="20% - 强调文字颜色 4 6" xfId="94"/>
    <cellStyle name="20% - 强调文字颜色 4 7" xfId="95"/>
    <cellStyle name="20% - 强调文字颜色 4 8" xfId="96"/>
    <cellStyle name="20% - 强调文字颜色 4 9" xfId="97"/>
    <cellStyle name="20% - 强调文字颜色 5" xfId="98"/>
    <cellStyle name="20% - 强调文字颜色 5 10" xfId="99"/>
    <cellStyle name="20% - 强调文字颜色 5 11" xfId="100"/>
    <cellStyle name="20% - 强调文字颜色 5 12" xfId="101"/>
    <cellStyle name="20% - 强调文字颜色 5 13" xfId="102"/>
    <cellStyle name="20% - 强调文字颜色 5 2" xfId="103"/>
    <cellStyle name="20% - 强调文字颜色 5 2 2" xfId="104"/>
    <cellStyle name="20% - 强调文字颜色 5 3" xfId="105"/>
    <cellStyle name="20% - 强调文字颜色 5 4" xfId="106"/>
    <cellStyle name="20% - 强调文字颜色 5 5" xfId="107"/>
    <cellStyle name="20% - 强调文字颜色 5 6" xfId="108"/>
    <cellStyle name="20% - 强调文字颜色 5 7" xfId="109"/>
    <cellStyle name="20% - 强调文字颜色 5 8" xfId="110"/>
    <cellStyle name="20% - 强调文字颜色 5 9" xfId="111"/>
    <cellStyle name="20% - 强调文字颜色 6" xfId="112"/>
    <cellStyle name="20% - 强调文字颜色 6 10" xfId="113"/>
    <cellStyle name="20% - 强调文字颜色 6 11" xfId="114"/>
    <cellStyle name="20% - 强调文字颜色 6 12" xfId="115"/>
    <cellStyle name="20% - 强调文字颜色 6 13" xfId="116"/>
    <cellStyle name="20% - 强调文字颜色 6 2" xfId="117"/>
    <cellStyle name="20% - 强调文字颜色 6 2 2" xfId="118"/>
    <cellStyle name="20% - 强调文字颜色 6 3" xfId="119"/>
    <cellStyle name="20% - 强调文字颜色 6 4" xfId="120"/>
    <cellStyle name="20% - 强调文字颜色 6 5" xfId="121"/>
    <cellStyle name="20% - 强调文字颜色 6 6" xfId="122"/>
    <cellStyle name="20% - 强调文字颜色 6 7" xfId="123"/>
    <cellStyle name="20% - 强调文字颜色 6 8" xfId="124"/>
    <cellStyle name="20% - 强调文字颜色 6 9" xfId="125"/>
    <cellStyle name="40% - 强调文字颜色 1" xfId="126"/>
    <cellStyle name="40% - 强调文字颜色 1 10" xfId="127"/>
    <cellStyle name="40% - 强调文字颜色 1 11" xfId="128"/>
    <cellStyle name="40% - 强调文字颜色 1 12" xfId="129"/>
    <cellStyle name="40% - 强调文字颜色 1 13" xfId="130"/>
    <cellStyle name="40% - 强调文字颜色 1 2" xfId="131"/>
    <cellStyle name="40% - 强调文字颜色 1 2 2" xfId="132"/>
    <cellStyle name="40% - 强调文字颜色 1 3" xfId="133"/>
    <cellStyle name="40% - 强调文字颜色 1 4" xfId="134"/>
    <cellStyle name="40% - 强调文字颜色 1 5" xfId="135"/>
    <cellStyle name="40% - 强调文字颜色 1 6" xfId="136"/>
    <cellStyle name="40% - 强调文字颜色 1 7" xfId="137"/>
    <cellStyle name="40% - 强调文字颜色 1 8" xfId="138"/>
    <cellStyle name="40% - 强调文字颜色 1 9" xfId="139"/>
    <cellStyle name="40% - 强调文字颜色 2" xfId="140"/>
    <cellStyle name="40% - 强调文字颜色 2 10" xfId="141"/>
    <cellStyle name="40% - 强调文字颜色 2 11" xfId="142"/>
    <cellStyle name="40% - 强调文字颜色 2 12" xfId="143"/>
    <cellStyle name="40% - 强调文字颜色 2 13" xfId="144"/>
    <cellStyle name="40% - 强调文字颜色 2 2" xfId="145"/>
    <cellStyle name="40% - 强调文字颜色 2 2 2" xfId="146"/>
    <cellStyle name="40% - 强调文字颜色 2 3" xfId="147"/>
    <cellStyle name="40% - 强调文字颜色 2 4" xfId="148"/>
    <cellStyle name="40% - 强调文字颜色 2 5" xfId="149"/>
    <cellStyle name="40% - 强调文字颜色 2 6" xfId="150"/>
    <cellStyle name="40% - 强调文字颜色 2 7" xfId="151"/>
    <cellStyle name="40% - 强调文字颜色 2 8" xfId="152"/>
    <cellStyle name="40% - 强调文字颜色 2 9" xfId="153"/>
    <cellStyle name="40% - 强调文字颜色 3" xfId="154"/>
    <cellStyle name="40% - 强调文字颜色 3 10" xfId="155"/>
    <cellStyle name="40% - 强调文字颜色 3 11" xfId="156"/>
    <cellStyle name="40% - 强调文字颜色 3 12" xfId="157"/>
    <cellStyle name="40% - 强调文字颜色 3 13" xfId="158"/>
    <cellStyle name="40% - 强调文字颜色 3 2" xfId="159"/>
    <cellStyle name="40% - 强调文字颜色 3 2 2" xfId="160"/>
    <cellStyle name="40% - 强调文字颜色 3 3" xfId="161"/>
    <cellStyle name="40% - 强调文字颜色 3 4" xfId="162"/>
    <cellStyle name="40% - 强调文字颜色 3 5" xfId="163"/>
    <cellStyle name="40% - 强调文字颜色 3 6" xfId="164"/>
    <cellStyle name="40% - 强调文字颜色 3 7" xfId="165"/>
    <cellStyle name="40% - 强调文字颜色 3 8" xfId="166"/>
    <cellStyle name="40% - 强调文字颜色 3 9" xfId="167"/>
    <cellStyle name="40% - 强调文字颜色 4" xfId="168"/>
    <cellStyle name="40% - 强调文字颜色 4 10" xfId="169"/>
    <cellStyle name="40% - 强调文字颜色 4 11" xfId="170"/>
    <cellStyle name="40% - 强调文字颜色 4 12" xfId="171"/>
    <cellStyle name="40% - 强调文字颜色 4 13" xfId="172"/>
    <cellStyle name="40% - 强调文字颜色 4 2" xfId="173"/>
    <cellStyle name="40% - 强调文字颜色 4 2 2" xfId="174"/>
    <cellStyle name="40% - 强调文字颜色 4 3" xfId="175"/>
    <cellStyle name="40% - 强调文字颜色 4 4" xfId="176"/>
    <cellStyle name="40% - 强调文字颜色 4 5" xfId="177"/>
    <cellStyle name="40% - 强调文字颜色 4 6" xfId="178"/>
    <cellStyle name="40% - 强调文字颜色 4 7" xfId="179"/>
    <cellStyle name="40% - 强调文字颜色 4 8" xfId="180"/>
    <cellStyle name="40% - 强调文字颜色 4 9" xfId="181"/>
    <cellStyle name="40% - 强调文字颜色 5" xfId="182"/>
    <cellStyle name="40% - 强调文字颜色 5 10" xfId="183"/>
    <cellStyle name="40% - 强调文字颜色 5 11" xfId="184"/>
    <cellStyle name="40% - 强调文字颜色 5 12" xfId="185"/>
    <cellStyle name="40% - 强调文字颜色 5 13" xfId="186"/>
    <cellStyle name="40% - 强调文字颜色 5 2" xfId="187"/>
    <cellStyle name="40% - 强调文字颜色 5 2 2" xfId="188"/>
    <cellStyle name="40% - 强调文字颜色 5 3" xfId="189"/>
    <cellStyle name="40% - 强调文字颜色 5 4" xfId="190"/>
    <cellStyle name="40% - 强调文字颜色 5 5" xfId="191"/>
    <cellStyle name="40% - 强调文字颜色 5 6" xfId="192"/>
    <cellStyle name="40% - 强调文字颜色 5 7" xfId="193"/>
    <cellStyle name="40% - 强调文字颜色 5 8" xfId="194"/>
    <cellStyle name="40% - 强调文字颜色 5 9" xfId="195"/>
    <cellStyle name="40% - 强调文字颜色 6" xfId="196"/>
    <cellStyle name="40% - 强调文字颜色 6 10" xfId="197"/>
    <cellStyle name="40% - 强调文字颜色 6 11" xfId="198"/>
    <cellStyle name="40% - 强调文字颜色 6 12" xfId="199"/>
    <cellStyle name="40% - 强调文字颜色 6 13" xfId="200"/>
    <cellStyle name="40% - 强调文字颜色 6 2" xfId="201"/>
    <cellStyle name="40% - 强调文字颜色 6 2 2" xfId="202"/>
    <cellStyle name="40% - 强调文字颜色 6 3" xfId="203"/>
    <cellStyle name="40% - 强调文字颜色 6 4" xfId="204"/>
    <cellStyle name="40% - 强调文字颜色 6 5" xfId="205"/>
    <cellStyle name="40% - 强调文字颜色 6 6" xfId="206"/>
    <cellStyle name="40% - 强调文字颜色 6 7" xfId="207"/>
    <cellStyle name="40% - 强调文字颜色 6 8" xfId="208"/>
    <cellStyle name="40% - 强调文字颜色 6 9" xfId="209"/>
    <cellStyle name="60% - 强调文字颜色 1" xfId="210"/>
    <cellStyle name="60% - 强调文字颜色 1 10" xfId="211"/>
    <cellStyle name="60% - 强调文字颜色 1 11" xfId="212"/>
    <cellStyle name="60% - 强调文字颜色 1 12" xfId="213"/>
    <cellStyle name="60% - 强调文字颜色 1 13" xfId="214"/>
    <cellStyle name="60% - 强调文字颜色 1 2" xfId="215"/>
    <cellStyle name="60% - 强调文字颜色 1 3" xfId="216"/>
    <cellStyle name="60% - 强调文字颜色 1 4" xfId="217"/>
    <cellStyle name="60% - 强调文字颜色 1 5" xfId="218"/>
    <cellStyle name="60% - 强调文字颜色 1 6" xfId="219"/>
    <cellStyle name="60% - 强调文字颜色 1 7" xfId="220"/>
    <cellStyle name="60% - 强调文字颜色 1 8" xfId="221"/>
    <cellStyle name="60% - 强调文字颜色 1 9" xfId="222"/>
    <cellStyle name="60% - 强调文字颜色 2" xfId="223"/>
    <cellStyle name="60% - 强调文字颜色 2 10" xfId="224"/>
    <cellStyle name="60% - 强调文字颜色 2 11" xfId="225"/>
    <cellStyle name="60% - 强调文字颜色 2 12" xfId="226"/>
    <cellStyle name="60% - 强调文字颜色 2 13" xfId="227"/>
    <cellStyle name="60% - 强调文字颜色 2 2" xfId="228"/>
    <cellStyle name="60% - 强调文字颜色 2 3" xfId="229"/>
    <cellStyle name="60% - 强调文字颜色 2 4" xfId="230"/>
    <cellStyle name="60% - 强调文字颜色 2 5" xfId="231"/>
    <cellStyle name="60% - 强调文字颜色 2 6" xfId="232"/>
    <cellStyle name="60% - 强调文字颜色 2 7" xfId="233"/>
    <cellStyle name="60% - 强调文字颜色 2 8" xfId="234"/>
    <cellStyle name="60% - 强调文字颜色 2 9" xfId="235"/>
    <cellStyle name="60% - 强调文字颜色 3" xfId="236"/>
    <cellStyle name="60% - 强调文字颜色 3 10" xfId="237"/>
    <cellStyle name="60% - 强调文字颜色 3 11" xfId="238"/>
    <cellStyle name="60% - 强调文字颜色 3 12" xfId="239"/>
    <cellStyle name="60% - 强调文字颜色 3 13" xfId="240"/>
    <cellStyle name="60% - 强调文字颜色 3 2" xfId="241"/>
    <cellStyle name="60% - 强调文字颜色 3 3" xfId="242"/>
    <cellStyle name="60% - 强调文字颜色 3 4" xfId="243"/>
    <cellStyle name="60% - 强调文字颜色 3 5" xfId="244"/>
    <cellStyle name="60% - 强调文字颜色 3 6" xfId="245"/>
    <cellStyle name="60% - 强调文字颜色 3 7" xfId="246"/>
    <cellStyle name="60% - 强调文字颜色 3 8" xfId="247"/>
    <cellStyle name="60% - 强调文字颜色 3 9" xfId="248"/>
    <cellStyle name="60% - 强调文字颜色 4" xfId="249"/>
    <cellStyle name="60% - 强调文字颜色 4 10" xfId="250"/>
    <cellStyle name="60% - 强调文字颜色 4 11" xfId="251"/>
    <cellStyle name="60% - 强调文字颜色 4 12" xfId="252"/>
    <cellStyle name="60% - 强调文字颜色 4 13" xfId="253"/>
    <cellStyle name="60% - 强调文字颜色 4 2" xfId="254"/>
    <cellStyle name="60% - 强调文字颜色 4 3" xfId="255"/>
    <cellStyle name="60% - 强调文字颜色 4 4" xfId="256"/>
    <cellStyle name="60% - 强调文字颜色 4 5" xfId="257"/>
    <cellStyle name="60% - 强调文字颜色 4 6" xfId="258"/>
    <cellStyle name="60% - 强调文字颜色 4 7" xfId="259"/>
    <cellStyle name="60% - 强调文字颜色 4 8" xfId="260"/>
    <cellStyle name="60% - 强调文字颜色 4 9" xfId="261"/>
    <cellStyle name="60% - 强调文字颜色 5" xfId="262"/>
    <cellStyle name="60% - 强调文字颜色 5 10" xfId="263"/>
    <cellStyle name="60% - 强调文字颜色 5 11" xfId="264"/>
    <cellStyle name="60% - 强调文字颜色 5 12" xfId="265"/>
    <cellStyle name="60% - 强调文字颜色 5 13" xfId="266"/>
    <cellStyle name="60% - 强调文字颜色 5 2" xfId="267"/>
    <cellStyle name="60% - 强调文字颜色 5 3" xfId="268"/>
    <cellStyle name="60% - 强调文字颜色 5 4" xfId="269"/>
    <cellStyle name="60% - 强调文字颜色 5 5" xfId="270"/>
    <cellStyle name="60% - 强调文字颜色 5 6" xfId="271"/>
    <cellStyle name="60% - 强调文字颜色 5 7" xfId="272"/>
    <cellStyle name="60% - 强调文字颜色 5 8" xfId="273"/>
    <cellStyle name="60% - 强调文字颜色 5 9" xfId="274"/>
    <cellStyle name="60% - 强调文字颜色 6" xfId="275"/>
    <cellStyle name="60% - 强调文字颜色 6 10" xfId="276"/>
    <cellStyle name="60% - 强调文字颜色 6 11" xfId="277"/>
    <cellStyle name="60% - 强调文字颜色 6 12" xfId="278"/>
    <cellStyle name="60% - 强调文字颜色 6 13" xfId="279"/>
    <cellStyle name="60% - 强调文字颜色 6 2" xfId="280"/>
    <cellStyle name="60% - 强调文字颜色 6 3" xfId="281"/>
    <cellStyle name="60% - 强调文字颜色 6 4" xfId="282"/>
    <cellStyle name="60% - 强调文字颜色 6 5" xfId="283"/>
    <cellStyle name="60% - 强调文字颜色 6 6" xfId="284"/>
    <cellStyle name="60% - 强调文字颜色 6 7" xfId="285"/>
    <cellStyle name="60% - 强调文字颜色 6 8" xfId="286"/>
    <cellStyle name="60% - 强调文字颜色 6 9" xfId="287"/>
    <cellStyle name="6mal" xfId="288"/>
    <cellStyle name="Accent1" xfId="289"/>
    <cellStyle name="Accent1 - 20%" xfId="290"/>
    <cellStyle name="Accent1 - 20% 2" xfId="291"/>
    <cellStyle name="Accent1 - 20% 2 2" xfId="292"/>
    <cellStyle name="Accent1 - 40%" xfId="293"/>
    <cellStyle name="Accent1 - 40% 2" xfId="294"/>
    <cellStyle name="Accent1 - 40% 2 2" xfId="295"/>
    <cellStyle name="Accent1 - 60%" xfId="296"/>
    <cellStyle name="Accent1 - 60% 2" xfId="297"/>
    <cellStyle name="Accent1 - 60% 2 2" xfId="298"/>
    <cellStyle name="Accent1 2" xfId="299"/>
    <cellStyle name="Accent1 2 2" xfId="300"/>
    <cellStyle name="Accent2" xfId="301"/>
    <cellStyle name="Accent2 - 20%" xfId="302"/>
    <cellStyle name="Accent2 - 20% 2" xfId="303"/>
    <cellStyle name="Accent2 - 20% 2 2" xfId="304"/>
    <cellStyle name="Accent2 - 40%" xfId="305"/>
    <cellStyle name="Accent2 - 40% 2" xfId="306"/>
    <cellStyle name="Accent2 - 40% 2 2" xfId="307"/>
    <cellStyle name="Accent2 - 60%" xfId="308"/>
    <cellStyle name="Accent2 - 60% 2" xfId="309"/>
    <cellStyle name="Accent2 - 60% 2 2" xfId="310"/>
    <cellStyle name="Accent2 2" xfId="311"/>
    <cellStyle name="Accent2 2 2" xfId="312"/>
    <cellStyle name="Accent3" xfId="313"/>
    <cellStyle name="Accent3 - 20%" xfId="314"/>
    <cellStyle name="Accent3 - 20% 2" xfId="315"/>
    <cellStyle name="Accent3 - 20% 2 2" xfId="316"/>
    <cellStyle name="Accent3 - 40%" xfId="317"/>
    <cellStyle name="Accent3 - 40% 2" xfId="318"/>
    <cellStyle name="Accent3 - 40% 2 2" xfId="319"/>
    <cellStyle name="Accent3 - 60%" xfId="320"/>
    <cellStyle name="Accent3 - 60% 2" xfId="321"/>
    <cellStyle name="Accent3 - 60% 2 2" xfId="322"/>
    <cellStyle name="Accent3 2" xfId="323"/>
    <cellStyle name="Accent3 2 2" xfId="324"/>
    <cellStyle name="Accent4" xfId="325"/>
    <cellStyle name="Accent4 - 20%" xfId="326"/>
    <cellStyle name="Accent4 - 20% 2" xfId="327"/>
    <cellStyle name="Accent4 - 20% 2 2" xfId="328"/>
    <cellStyle name="Accent4 - 40%" xfId="329"/>
    <cellStyle name="Accent4 - 40% 2" xfId="330"/>
    <cellStyle name="Accent4 - 40% 2 2" xfId="331"/>
    <cellStyle name="Accent4 - 60%" xfId="332"/>
    <cellStyle name="Accent4 - 60% 2" xfId="333"/>
    <cellStyle name="Accent4 - 60% 2 2" xfId="334"/>
    <cellStyle name="Accent4 2" xfId="335"/>
    <cellStyle name="Accent4 2 2" xfId="336"/>
    <cellStyle name="Accent5" xfId="337"/>
    <cellStyle name="Accent5 - 20%" xfId="338"/>
    <cellStyle name="Accent5 - 20% 2" xfId="339"/>
    <cellStyle name="Accent5 - 20% 2 2" xfId="340"/>
    <cellStyle name="Accent5 - 40%" xfId="341"/>
    <cellStyle name="Accent5 - 40% 2" xfId="342"/>
    <cellStyle name="Accent5 - 40% 2 2" xfId="343"/>
    <cellStyle name="Accent5 - 60%" xfId="344"/>
    <cellStyle name="Accent5 - 60% 2" xfId="345"/>
    <cellStyle name="Accent5 - 60% 2 2" xfId="346"/>
    <cellStyle name="Accent5 2" xfId="347"/>
    <cellStyle name="Accent5 2 2" xfId="348"/>
    <cellStyle name="Accent6" xfId="349"/>
    <cellStyle name="Accent6 - 20%" xfId="350"/>
    <cellStyle name="Accent6 - 20% 2" xfId="351"/>
    <cellStyle name="Accent6 - 20% 2 2" xfId="352"/>
    <cellStyle name="Accent6 - 40%" xfId="353"/>
    <cellStyle name="Accent6 - 40% 2" xfId="354"/>
    <cellStyle name="Accent6 - 40% 2 2" xfId="355"/>
    <cellStyle name="Accent6 - 60%" xfId="356"/>
    <cellStyle name="Accent6 - 60% 2" xfId="357"/>
    <cellStyle name="Accent6 - 60% 2 2" xfId="358"/>
    <cellStyle name="Accent6 2" xfId="359"/>
    <cellStyle name="Accent6 2 2" xfId="360"/>
    <cellStyle name="args.style" xfId="361"/>
    <cellStyle name="Calc Currency (0)" xfId="362"/>
    <cellStyle name="Comma [0]" xfId="363"/>
    <cellStyle name="comma zerodec" xfId="364"/>
    <cellStyle name="Comma_!!!GO" xfId="365"/>
    <cellStyle name="Currency [0]" xfId="366"/>
    <cellStyle name="Currency_!!!GO" xfId="367"/>
    <cellStyle name="Currency1" xfId="368"/>
    <cellStyle name="Date" xfId="369"/>
    <cellStyle name="Dollar (zero dec)" xfId="370"/>
    <cellStyle name="Fixed" xfId="371"/>
    <cellStyle name="Grey" xfId="372"/>
    <cellStyle name="Header1" xfId="373"/>
    <cellStyle name="Header2" xfId="374"/>
    <cellStyle name="HEADING1" xfId="375"/>
    <cellStyle name="HEADING2" xfId="376"/>
    <cellStyle name="Input [yellow]" xfId="377"/>
    <cellStyle name="Input Cells" xfId="378"/>
    <cellStyle name="Linked Cells" xfId="379"/>
    <cellStyle name="Millares [0]_96 Risk" xfId="380"/>
    <cellStyle name="Millares_96 Risk" xfId="381"/>
    <cellStyle name="Milliers [0]_!!!GO" xfId="382"/>
    <cellStyle name="Milliers_!!!GO" xfId="383"/>
    <cellStyle name="Moneda [0]_96 Risk" xfId="384"/>
    <cellStyle name="Moneda_96 Risk" xfId="385"/>
    <cellStyle name="Mon閠aire [0]_!!!GO" xfId="386"/>
    <cellStyle name="Mon閠aire_!!!GO" xfId="387"/>
    <cellStyle name="New Times Roman" xfId="388"/>
    <cellStyle name="no dec" xfId="389"/>
    <cellStyle name="Norma,_laroux_4_营业在建 (2)_E21" xfId="390"/>
    <cellStyle name="Normal - Style1" xfId="391"/>
    <cellStyle name="Normal_!!!GO" xfId="392"/>
    <cellStyle name="per.style" xfId="393"/>
    <cellStyle name="Percent [2]" xfId="394"/>
    <cellStyle name="Percent_!!!GO" xfId="395"/>
    <cellStyle name="Pourcentage_pldt" xfId="396"/>
    <cellStyle name="PSChar" xfId="397"/>
    <cellStyle name="PSDate" xfId="398"/>
    <cellStyle name="PSDec" xfId="399"/>
    <cellStyle name="PSHeading" xfId="400"/>
    <cellStyle name="PSInt" xfId="401"/>
    <cellStyle name="PSSpacer" xfId="402"/>
    <cellStyle name="sstot" xfId="403"/>
    <cellStyle name="Standard_AREAS" xfId="404"/>
    <cellStyle name="t" xfId="405"/>
    <cellStyle name="t_HVAC Equipment (3)" xfId="406"/>
    <cellStyle name="Total" xfId="407"/>
    <cellStyle name="Percent" xfId="408"/>
    <cellStyle name="百分比 2" xfId="409"/>
    <cellStyle name="百分比 2 2" xfId="410"/>
    <cellStyle name="捠壿 [0.00]_Region Orders (2)" xfId="411"/>
    <cellStyle name="捠壿_Region Orders (2)" xfId="412"/>
    <cellStyle name="编号" xfId="413"/>
    <cellStyle name="标题" xfId="414"/>
    <cellStyle name="标题 1" xfId="415"/>
    <cellStyle name="标题 1 10" xfId="416"/>
    <cellStyle name="标题 1 11" xfId="417"/>
    <cellStyle name="标题 1 12" xfId="418"/>
    <cellStyle name="标题 1 13" xfId="419"/>
    <cellStyle name="标题 1 2" xfId="420"/>
    <cellStyle name="标题 1 3" xfId="421"/>
    <cellStyle name="标题 1 4" xfId="422"/>
    <cellStyle name="标题 1 5" xfId="423"/>
    <cellStyle name="标题 1 6" xfId="424"/>
    <cellStyle name="标题 1 7" xfId="425"/>
    <cellStyle name="标题 1 8" xfId="426"/>
    <cellStyle name="标题 1 9" xfId="427"/>
    <cellStyle name="标题 10" xfId="428"/>
    <cellStyle name="标题 11" xfId="429"/>
    <cellStyle name="标题 12" xfId="430"/>
    <cellStyle name="标题 13" xfId="431"/>
    <cellStyle name="标题 14" xfId="432"/>
    <cellStyle name="标题 15" xfId="433"/>
    <cellStyle name="标题 16" xfId="434"/>
    <cellStyle name="标题 2" xfId="435"/>
    <cellStyle name="标题 2 10" xfId="436"/>
    <cellStyle name="标题 2 11" xfId="437"/>
    <cellStyle name="标题 2 12" xfId="438"/>
    <cellStyle name="标题 2 13" xfId="439"/>
    <cellStyle name="标题 2 2" xfId="440"/>
    <cellStyle name="标题 2 3" xfId="441"/>
    <cellStyle name="标题 2 4" xfId="442"/>
    <cellStyle name="标题 2 5" xfId="443"/>
    <cellStyle name="标题 2 6" xfId="444"/>
    <cellStyle name="标题 2 7" xfId="445"/>
    <cellStyle name="标题 2 8" xfId="446"/>
    <cellStyle name="标题 2 9" xfId="447"/>
    <cellStyle name="标题 3" xfId="448"/>
    <cellStyle name="标题 3 10" xfId="449"/>
    <cellStyle name="标题 3 11" xfId="450"/>
    <cellStyle name="标题 3 12" xfId="451"/>
    <cellStyle name="标题 3 13" xfId="452"/>
    <cellStyle name="标题 3 2" xfId="453"/>
    <cellStyle name="标题 3 3" xfId="454"/>
    <cellStyle name="标题 3 4" xfId="455"/>
    <cellStyle name="标题 3 5" xfId="456"/>
    <cellStyle name="标题 3 6" xfId="457"/>
    <cellStyle name="标题 3 7" xfId="458"/>
    <cellStyle name="标题 3 8" xfId="459"/>
    <cellStyle name="标题 3 9" xfId="460"/>
    <cellStyle name="标题 4" xfId="461"/>
    <cellStyle name="标题 4 10" xfId="462"/>
    <cellStyle name="标题 4 11" xfId="463"/>
    <cellStyle name="标题 4 12" xfId="464"/>
    <cellStyle name="标题 4 13" xfId="465"/>
    <cellStyle name="标题 4 2" xfId="466"/>
    <cellStyle name="标题 4 3" xfId="467"/>
    <cellStyle name="标题 4 4" xfId="468"/>
    <cellStyle name="标题 4 5" xfId="469"/>
    <cellStyle name="标题 4 6" xfId="470"/>
    <cellStyle name="标题 4 7" xfId="471"/>
    <cellStyle name="标题 4 8" xfId="472"/>
    <cellStyle name="标题 4 9" xfId="473"/>
    <cellStyle name="标题 5" xfId="474"/>
    <cellStyle name="标题 6" xfId="475"/>
    <cellStyle name="标题 7" xfId="476"/>
    <cellStyle name="标题 8" xfId="477"/>
    <cellStyle name="标题 9" xfId="478"/>
    <cellStyle name="标题1" xfId="479"/>
    <cellStyle name="表标题" xfId="480"/>
    <cellStyle name="表标题 2" xfId="481"/>
    <cellStyle name="表标题 2 2" xfId="482"/>
    <cellStyle name="部门" xfId="483"/>
    <cellStyle name="差" xfId="484"/>
    <cellStyle name="差 10" xfId="485"/>
    <cellStyle name="差 11" xfId="486"/>
    <cellStyle name="差 12" xfId="487"/>
    <cellStyle name="差 13" xfId="488"/>
    <cellStyle name="差 2" xfId="489"/>
    <cellStyle name="差 2 2" xfId="490"/>
    <cellStyle name="差 3" xfId="491"/>
    <cellStyle name="差 4" xfId="492"/>
    <cellStyle name="差 5" xfId="493"/>
    <cellStyle name="差 6" xfId="494"/>
    <cellStyle name="差 7" xfId="495"/>
    <cellStyle name="差 8" xfId="496"/>
    <cellStyle name="差 9" xfId="497"/>
    <cellStyle name="差_20 2007年河南结算单" xfId="498"/>
    <cellStyle name="差_20 2007年河南结算单 2" xfId="499"/>
    <cellStyle name="差_20 2007年河南结算单 2 2" xfId="500"/>
    <cellStyle name="差_2007结算与财力(6.2)" xfId="501"/>
    <cellStyle name="差_2007结算与财力(6.2) 2" xfId="502"/>
    <cellStyle name="差_2007结算与财力(6.2) 2 2" xfId="503"/>
    <cellStyle name="差_2007年结算已定项目对账单" xfId="504"/>
    <cellStyle name="差_2007年结算已定项目对账单 2" xfId="505"/>
    <cellStyle name="差_2007年结算已定项目对账单 2 2" xfId="506"/>
    <cellStyle name="差_2007年中央财政与河南省财政年终决算结算单" xfId="507"/>
    <cellStyle name="差_2007年中央财政与河南省财政年终决算结算单 2" xfId="508"/>
    <cellStyle name="差_2007年中央财政与河南省财政年终决算结算单 2 2" xfId="509"/>
    <cellStyle name="差_2008年财政收支预算草案(1.4)" xfId="510"/>
    <cellStyle name="差_2009年财力测算情况11.19" xfId="511"/>
    <cellStyle name="差_2009年财力测算情况11.19 2" xfId="512"/>
    <cellStyle name="差_2009年财力测算情况11.19 2 2" xfId="513"/>
    <cellStyle name="差_2009年结算（最终）" xfId="514"/>
    <cellStyle name="差_2009年结算（最终） 2" xfId="515"/>
    <cellStyle name="差_2009年结算（最终） 2 2" xfId="516"/>
    <cellStyle name="差_2010年收入预测表（20091218)）" xfId="517"/>
    <cellStyle name="差_2010年收入预测表（20091218)） 2" xfId="518"/>
    <cellStyle name="差_2010年收入预测表（20091218)） 2 2" xfId="519"/>
    <cellStyle name="差_2010年收入预测表（20091219)）" xfId="520"/>
    <cellStyle name="差_2010年收入预测表（20091219)） 2" xfId="521"/>
    <cellStyle name="差_2010年收入预测表（20091219)） 2 2" xfId="522"/>
    <cellStyle name="差_2010年收入预测表（20091230)）" xfId="523"/>
    <cellStyle name="差_2010年收入预测表（20091230)） 2" xfId="524"/>
    <cellStyle name="差_2010年收入预测表（20091230)） 2 2" xfId="525"/>
    <cellStyle name="差_2010省级行政性收费专项收入批复" xfId="526"/>
    <cellStyle name="差_2010省级行政性收费专项收入批复 2" xfId="527"/>
    <cellStyle name="差_2010省级行政性收费专项收入批复 2 2" xfId="528"/>
    <cellStyle name="差_20111127汇报附表（8张）" xfId="529"/>
    <cellStyle name="差_20111127汇报附表（8张） 2" xfId="530"/>
    <cellStyle name="差_20111127汇报附表（8张） 2 2" xfId="531"/>
    <cellStyle name="差_2011年全省及省级预计2011-12-12" xfId="532"/>
    <cellStyle name="差_2011年全省及省级预计2011-12-12 2" xfId="533"/>
    <cellStyle name="差_2011年全省及省级预计2011-12-12 2 2" xfId="534"/>
    <cellStyle name="差_2011年预算表格2010.12.9" xfId="535"/>
    <cellStyle name="差_2011年预算表格2010.12.9 2" xfId="536"/>
    <cellStyle name="差_2011年预算表格2010.12.9 2 2" xfId="537"/>
    <cellStyle name="差_2011年预算大表11-26" xfId="538"/>
    <cellStyle name="差_20160105省级2016年预算情况表（最新）" xfId="539"/>
    <cellStyle name="差_20160105省级2016年预算情况表（最新） 2" xfId="540"/>
    <cellStyle name="差_20160105省级2016年预算情况表（最新） 2 2" xfId="541"/>
    <cellStyle name="差_Book1" xfId="542"/>
    <cellStyle name="差_Book1 2" xfId="543"/>
    <cellStyle name="差_Book1 2 2" xfId="544"/>
    <cellStyle name="差_Book1_1" xfId="545"/>
    <cellStyle name="差_Book1_1 2" xfId="546"/>
    <cellStyle name="差_Book1_1 2 2" xfId="547"/>
    <cellStyle name="差_Book1_2" xfId="548"/>
    <cellStyle name="差_Book1_3" xfId="549"/>
    <cellStyle name="差_Book1_3 2" xfId="550"/>
    <cellStyle name="差_Book1_3 2 2" xfId="551"/>
    <cellStyle name="差_Xl0000068" xfId="552"/>
    <cellStyle name="差_Xl0000068 2" xfId="553"/>
    <cellStyle name="差_Xl0000068 2 2" xfId="554"/>
    <cellStyle name="差_Xl0000071" xfId="555"/>
    <cellStyle name="差_Xl0000071 2" xfId="556"/>
    <cellStyle name="差_Xl0000071 2 2" xfId="557"/>
    <cellStyle name="差_表二（竖版加公式）" xfId="558"/>
    <cellStyle name="差_财政厅编制用表（2011年报省人大）" xfId="559"/>
    <cellStyle name="差_财政厅编制用表（2011年报省人大） 2" xfId="560"/>
    <cellStyle name="差_财政厅编制用表（2011年报省人大） 2 2" xfId="561"/>
    <cellStyle name="差_国有资本经营预算（2011年报省人大）" xfId="562"/>
    <cellStyle name="差_国有资本经营预算（2011年报省人大） 2" xfId="563"/>
    <cellStyle name="差_国有资本经营预算（2011年报省人大） 2 2" xfId="564"/>
    <cellStyle name="差_河南省----2009-05-21（补充数据）" xfId="565"/>
    <cellStyle name="差_河南省----2009-05-21（补充数据） 2" xfId="566"/>
    <cellStyle name="差_河南省----2009-05-21（补充数据） 2 2" xfId="567"/>
    <cellStyle name="差_津补贴保障测算(5.21)" xfId="568"/>
    <cellStyle name="差_津补贴保障测算(5.21) 2" xfId="569"/>
    <cellStyle name="差_津补贴保障测算(5.21) 2 2" xfId="570"/>
    <cellStyle name="差_商品交易所2006--2008年税收" xfId="571"/>
    <cellStyle name="差_商品交易所2006--2008年税收 2" xfId="572"/>
    <cellStyle name="差_商品交易所2006--2008年税收 2 2" xfId="573"/>
    <cellStyle name="差_省电力2008年 工作表" xfId="574"/>
    <cellStyle name="差_省电力2008年 工作表 2" xfId="575"/>
    <cellStyle name="差_省电力2008年 工作表 2 2" xfId="576"/>
    <cellStyle name="差_省级明细" xfId="577"/>
    <cellStyle name="差_省级明细 2" xfId="578"/>
    <cellStyle name="差_省级明细 2 2" xfId="579"/>
    <cellStyle name="差_省级明细_2016年预算草案1.13" xfId="580"/>
    <cellStyle name="差_省级明细_2016年预算草案1.13 2" xfId="581"/>
    <cellStyle name="差_省级明细_2016年预算草案1.13 2 2" xfId="582"/>
    <cellStyle name="差_省级明细_23" xfId="583"/>
    <cellStyle name="差_省级明细_23 2" xfId="584"/>
    <cellStyle name="差_省级明细_23 2 2" xfId="585"/>
    <cellStyle name="差_省级明细_Book1" xfId="586"/>
    <cellStyle name="差_省级明细_Book1 2" xfId="587"/>
    <cellStyle name="差_省级明细_Book1 2 2" xfId="588"/>
    <cellStyle name="差_省级明细_Xl0000068" xfId="589"/>
    <cellStyle name="差_省级明细_Xl0000068 2" xfId="590"/>
    <cellStyle name="差_省级明细_Xl0000068 2 2" xfId="591"/>
    <cellStyle name="差_省级明细_Xl0000071" xfId="592"/>
    <cellStyle name="差_省级明细_Xl0000071 2" xfId="593"/>
    <cellStyle name="差_省级明细_Xl0000071 2 2" xfId="594"/>
    <cellStyle name="差_省级明细_代编全省支出预算修改" xfId="595"/>
    <cellStyle name="差_省级明细_代编全省支出预算修改 2" xfId="596"/>
    <cellStyle name="差_省级明细_代编全省支出预算修改 2 2" xfId="597"/>
    <cellStyle name="差_省级明细_冬梅3" xfId="598"/>
    <cellStyle name="差_省级明细_冬梅3 2" xfId="599"/>
    <cellStyle name="差_省级明细_冬梅3 2 2" xfId="600"/>
    <cellStyle name="差_省级明细_副本1.2" xfId="601"/>
    <cellStyle name="差_省级明细_副本1.2 2" xfId="602"/>
    <cellStyle name="差_省级明细_副本1.2 2 2" xfId="603"/>
    <cellStyle name="差_省级明细_副本最新" xfId="604"/>
    <cellStyle name="差_省级明细_副本最新 2" xfId="605"/>
    <cellStyle name="差_省级明细_副本最新 2 2" xfId="606"/>
    <cellStyle name="差_省级明细_基金最新" xfId="607"/>
    <cellStyle name="差_省级明细_基金最新 2" xfId="608"/>
    <cellStyle name="差_省级明细_基金最新 2 2" xfId="609"/>
    <cellStyle name="差_省级明细_全省收入代编最新" xfId="610"/>
    <cellStyle name="差_省级明细_全省收入代编最新 2" xfId="611"/>
    <cellStyle name="差_省级明细_全省收入代编最新 2 2" xfId="612"/>
    <cellStyle name="差_省级明细_全省预算代编" xfId="613"/>
    <cellStyle name="差_省级明细_全省预算代编 2" xfId="614"/>
    <cellStyle name="差_省级明细_全省预算代编 2 2" xfId="615"/>
    <cellStyle name="差_省级明细_政府性基金人大会表格1稿" xfId="616"/>
    <cellStyle name="差_省级明细_政府性基金人大会表格1稿 2" xfId="617"/>
    <cellStyle name="差_省级明细_政府性基金人大会表格1稿 2 2" xfId="618"/>
    <cellStyle name="差_省属监狱人员级别表(驻外)" xfId="619"/>
    <cellStyle name="差_省属监狱人员级别表(驻外) 2" xfId="620"/>
    <cellStyle name="差_省属监狱人员级别表(驻外) 2 2" xfId="621"/>
    <cellStyle name="差_一般专项" xfId="622"/>
    <cellStyle name="差_一般专项 2" xfId="623"/>
    <cellStyle name="差_一般专项 2 2" xfId="624"/>
    <cellStyle name="差_一般专项_1" xfId="625"/>
    <cellStyle name="差_一般专项_1 2" xfId="626"/>
    <cellStyle name="差_一般专项_1 2 2" xfId="627"/>
    <cellStyle name="差_政策专项" xfId="628"/>
    <cellStyle name="差_政策专项 2" xfId="629"/>
    <cellStyle name="差_政策专项 2 2" xfId="630"/>
    <cellStyle name="差_政策专项_1" xfId="631"/>
    <cellStyle name="差_政策专项_1 2" xfId="632"/>
    <cellStyle name="差_政策专项_1 2 2" xfId="633"/>
    <cellStyle name="差_重点项目" xfId="634"/>
    <cellStyle name="差_重点项目 2" xfId="635"/>
    <cellStyle name="差_重点项目 2 2" xfId="636"/>
    <cellStyle name="差_重点项目_1" xfId="637"/>
    <cellStyle name="差_重点项目_1 2" xfId="638"/>
    <cellStyle name="差_重点项目_1 2 2" xfId="639"/>
    <cellStyle name="常规 10" xfId="640"/>
    <cellStyle name="常规 10 2" xfId="641"/>
    <cellStyle name="常规 10 2 2" xfId="642"/>
    <cellStyle name="常规 10 3" xfId="643"/>
    <cellStyle name="常规 10 3 2" xfId="644"/>
    <cellStyle name="常规 10 4" xfId="645"/>
    <cellStyle name="常规 11" xfId="646"/>
    <cellStyle name="常规 11 2" xfId="647"/>
    <cellStyle name="常规 11 2 2" xfId="648"/>
    <cellStyle name="常规 11 2 2 2" xfId="649"/>
    <cellStyle name="常规 11 3" xfId="650"/>
    <cellStyle name="常规 11 3 2" xfId="651"/>
    <cellStyle name="常规 11 4" xfId="652"/>
    <cellStyle name="常规 11 4 2" xfId="653"/>
    <cellStyle name="常规 12" xfId="654"/>
    <cellStyle name="常规 12 2" xfId="655"/>
    <cellStyle name="常规 12 2 2" xfId="656"/>
    <cellStyle name="常规 12 2 2 2" xfId="657"/>
    <cellStyle name="常规 12 3" xfId="658"/>
    <cellStyle name="常规 13" xfId="659"/>
    <cellStyle name="常规 13 2" xfId="660"/>
    <cellStyle name="常规 13 2 2" xfId="661"/>
    <cellStyle name="常规 13 2 2 2" xfId="662"/>
    <cellStyle name="常规 13 3" xfId="663"/>
    <cellStyle name="常规 13 3 2" xfId="664"/>
    <cellStyle name="常规 13 3 2 2" xfId="665"/>
    <cellStyle name="常规 13 4" xfId="666"/>
    <cellStyle name="常规 13 4 2" xfId="667"/>
    <cellStyle name="常规 14" xfId="668"/>
    <cellStyle name="常规 14 2" xfId="669"/>
    <cellStyle name="常规 14 2 2" xfId="670"/>
    <cellStyle name="常规 14 2 2 2" xfId="671"/>
    <cellStyle name="常规 14 3" xfId="672"/>
    <cellStyle name="常规 14 3 2" xfId="673"/>
    <cellStyle name="常规 15" xfId="674"/>
    <cellStyle name="常规 15 2" xfId="675"/>
    <cellStyle name="常规 15 2 2" xfId="676"/>
    <cellStyle name="常规 15 3" xfId="677"/>
    <cellStyle name="常规 15 3 2" xfId="678"/>
    <cellStyle name="常规 16" xfId="679"/>
    <cellStyle name="常规 16 2" xfId="680"/>
    <cellStyle name="常规 16 2 2" xfId="681"/>
    <cellStyle name="常规 16 2 2 2" xfId="682"/>
    <cellStyle name="常规 16 2 2 2 2" xfId="683"/>
    <cellStyle name="常规 16 2 3" xfId="684"/>
    <cellStyle name="常规 16 2_政策专项" xfId="685"/>
    <cellStyle name="常规 16 3" xfId="686"/>
    <cellStyle name="常规 16 3 2" xfId="687"/>
    <cellStyle name="常规 16 3 2 2" xfId="688"/>
    <cellStyle name="常规 16 4" xfId="689"/>
    <cellStyle name="常规 16 4 2" xfId="690"/>
    <cellStyle name="常规 16 4 2 2" xfId="691"/>
    <cellStyle name="常规 16 5" xfId="692"/>
    <cellStyle name="常规 16 5 2" xfId="693"/>
    <cellStyle name="常规 16 5 2 2" xfId="694"/>
    <cellStyle name="常规 16 6" xfId="695"/>
    <cellStyle name="常规 16 6 2" xfId="696"/>
    <cellStyle name="常规 16 6 2 2" xfId="697"/>
    <cellStyle name="常规 16 7" xfId="698"/>
    <cellStyle name="常规 17" xfId="699"/>
    <cellStyle name="常规 17 2" xfId="700"/>
    <cellStyle name="常规 17 2 2" xfId="701"/>
    <cellStyle name="常规 17 3" xfId="702"/>
    <cellStyle name="常规 17 3 2" xfId="703"/>
    <cellStyle name="常规 18" xfId="704"/>
    <cellStyle name="常规 18 2" xfId="705"/>
    <cellStyle name="常规 18 3" xfId="706"/>
    <cellStyle name="常规 19" xfId="707"/>
    <cellStyle name="常规 19 2" xfId="708"/>
    <cellStyle name="常规 19 2 2" xfId="709"/>
    <cellStyle name="常规 19 2 2 2" xfId="710"/>
    <cellStyle name="常规 19 2 2 2 2" xfId="711"/>
    <cellStyle name="常规 19 2 3" xfId="712"/>
    <cellStyle name="常规 19 2 3 2" xfId="713"/>
    <cellStyle name="常规 19 2 3 2 2" xfId="714"/>
    <cellStyle name="常规 19 2 3 2 2 2" xfId="715"/>
    <cellStyle name="常规 19 2 3 3" xfId="716"/>
    <cellStyle name="常规 19 2 3 3 2" xfId="717"/>
    <cellStyle name="常规 19 2 4" xfId="718"/>
    <cellStyle name="常规 19 2 4 2" xfId="719"/>
    <cellStyle name="常规 19 3" xfId="720"/>
    <cellStyle name="常规 19 3 2" xfId="721"/>
    <cellStyle name="常规 19 3 2 2" xfId="722"/>
    <cellStyle name="常规 19 3 2 2 2" xfId="723"/>
    <cellStyle name="常规 19 3 3" xfId="724"/>
    <cellStyle name="常规 19 3 3 2" xfId="725"/>
    <cellStyle name="常规 19 4" xfId="726"/>
    <cellStyle name="常规 19 4 2" xfId="727"/>
    <cellStyle name="常规 19 4 2 2" xfId="728"/>
    <cellStyle name="常规 19 4 2 2 2" xfId="729"/>
    <cellStyle name="常规 19 4 3" xfId="730"/>
    <cellStyle name="常规 19 4 3 2" xfId="731"/>
    <cellStyle name="常规 19 5" xfId="732"/>
    <cellStyle name="常规 19 5 2" xfId="733"/>
    <cellStyle name="常规 19 5 2 2" xfId="734"/>
    <cellStyle name="常规 19 5 2 2 2" xfId="735"/>
    <cellStyle name="常规 19 5 3" xfId="736"/>
    <cellStyle name="常规 19 5 3 2" xfId="737"/>
    <cellStyle name="常规 19 6" xfId="738"/>
    <cellStyle name="常规 19 6 2" xfId="739"/>
    <cellStyle name="常规 19 6 2 2" xfId="740"/>
    <cellStyle name="常规 19 7" xfId="741"/>
    <cellStyle name="常规 19 7 2" xfId="742"/>
    <cellStyle name="常规 19 8" xfId="743"/>
    <cellStyle name="常规 19 8 2" xfId="744"/>
    <cellStyle name="常规 2" xfId="745"/>
    <cellStyle name="常规 2 10" xfId="746"/>
    <cellStyle name="常规 2 11" xfId="747"/>
    <cellStyle name="常规 2 12" xfId="748"/>
    <cellStyle name="常规 2 2" xfId="749"/>
    <cellStyle name="常规 2 2 10" xfId="750"/>
    <cellStyle name="常规 2 2 10 2" xfId="751"/>
    <cellStyle name="常规 2 2 11" xfId="752"/>
    <cellStyle name="常规 2 2 2" xfId="753"/>
    <cellStyle name="常规 2 2 2 2" xfId="754"/>
    <cellStyle name="常规 2 2 2 2 2" xfId="755"/>
    <cellStyle name="常规 2 2 2 2 2 2" xfId="756"/>
    <cellStyle name="常规 2 2 2 3" xfId="757"/>
    <cellStyle name="常规 2 2 2 3 2" xfId="758"/>
    <cellStyle name="常规 2 2 2_政策专项" xfId="759"/>
    <cellStyle name="常规 2 2 3" xfId="760"/>
    <cellStyle name="常规 2 2 3 2" xfId="761"/>
    <cellStyle name="常规 2 2 3 2 2" xfId="762"/>
    <cellStyle name="常规 2 2 4" xfId="763"/>
    <cellStyle name="常规 2 2 4 2" xfId="764"/>
    <cellStyle name="常规 2 2 4 2 2" xfId="765"/>
    <cellStyle name="常规 2 2 5" xfId="766"/>
    <cellStyle name="常规 2 2 5 2" xfId="767"/>
    <cellStyle name="常规 2 2 5 2 2" xfId="768"/>
    <cellStyle name="常规 2 2 6" xfId="769"/>
    <cellStyle name="常规 2 2 6 2" xfId="770"/>
    <cellStyle name="常规 2 2 6 2 2" xfId="771"/>
    <cellStyle name="常规 2 2 7" xfId="772"/>
    <cellStyle name="常规 2 2 7 2" xfId="773"/>
    <cellStyle name="常规 2 2 7 2 2" xfId="774"/>
    <cellStyle name="常规 2 2 8" xfId="775"/>
    <cellStyle name="常规 2 2 8 2" xfId="776"/>
    <cellStyle name="常规 2 2 8 2 2" xfId="777"/>
    <cellStyle name="常规 2 2 9" xfId="778"/>
    <cellStyle name="常规 2 2 9 2" xfId="779"/>
    <cellStyle name="常规 2 2 9 2 2" xfId="780"/>
    <cellStyle name="常规 2 2_一般专项" xfId="781"/>
    <cellStyle name="常规 2 3" xfId="782"/>
    <cellStyle name="常规 2 3 2" xfId="783"/>
    <cellStyle name="常规 2 3 2 2" xfId="784"/>
    <cellStyle name="常规 2 3 2 2 2" xfId="785"/>
    <cellStyle name="常规 2 3 3" xfId="786"/>
    <cellStyle name="常规 2 3 3 2" xfId="787"/>
    <cellStyle name="常规 2 3_政策专项" xfId="788"/>
    <cellStyle name="常规 2 4" xfId="789"/>
    <cellStyle name="常规 2 4 2" xfId="790"/>
    <cellStyle name="常规 2 4 2 2" xfId="791"/>
    <cellStyle name="常规 2 5" xfId="792"/>
    <cellStyle name="常规 2 5 2" xfId="793"/>
    <cellStyle name="常规 2 5 2 2" xfId="794"/>
    <cellStyle name="常规 2 6" xfId="795"/>
    <cellStyle name="常规 2 6 2" xfId="796"/>
    <cellStyle name="常规 2 6 2 2" xfId="797"/>
    <cellStyle name="常规 2 7" xfId="798"/>
    <cellStyle name="常规 2 7 2" xfId="799"/>
    <cellStyle name="常规 2 7 2 2" xfId="800"/>
    <cellStyle name="常规 2 8" xfId="801"/>
    <cellStyle name="常规 2 8 2" xfId="802"/>
    <cellStyle name="常规 2 8 2 2" xfId="803"/>
    <cellStyle name="常规 2 9" xfId="804"/>
    <cellStyle name="常规 2 9 2" xfId="805"/>
    <cellStyle name="常规 2 9 2 2" xfId="806"/>
    <cellStyle name="常规 2_2009年结算（最终）" xfId="807"/>
    <cellStyle name="常规 20" xfId="808"/>
    <cellStyle name="常规 20 2" xfId="809"/>
    <cellStyle name="常规 20 2 2" xfId="810"/>
    <cellStyle name="常规 20 2 2 2" xfId="811"/>
    <cellStyle name="常规 20 2 2 2 2" xfId="812"/>
    <cellStyle name="常规 20 2 3" xfId="813"/>
    <cellStyle name="常规 20 2 3 2" xfId="814"/>
    <cellStyle name="常规 20 3" xfId="815"/>
    <cellStyle name="常规 20 3 2" xfId="816"/>
    <cellStyle name="常规 20 3 2 2" xfId="817"/>
    <cellStyle name="常规 20 3 2 2 2" xfId="818"/>
    <cellStyle name="常规 20 3 3" xfId="819"/>
    <cellStyle name="常规 20 3 3 2" xfId="820"/>
    <cellStyle name="常规 20 4" xfId="821"/>
    <cellStyle name="常规 20 4 2" xfId="822"/>
    <cellStyle name="常规 20 4 2 2" xfId="823"/>
    <cellStyle name="常规 20 4 2 2 2" xfId="824"/>
    <cellStyle name="常规 20 4 3" xfId="825"/>
    <cellStyle name="常规 20 4 3 2" xfId="826"/>
    <cellStyle name="常规 20 5" xfId="827"/>
    <cellStyle name="常规 20 5 2" xfId="828"/>
    <cellStyle name="常规 20 5 2 2" xfId="829"/>
    <cellStyle name="常规 20 5 2 2 2" xfId="830"/>
    <cellStyle name="常规 20 5 3" xfId="831"/>
    <cellStyle name="常规 20 5 3 2" xfId="832"/>
    <cellStyle name="常规 20 6" xfId="833"/>
    <cellStyle name="常规 20 6 2" xfId="834"/>
    <cellStyle name="常规 20 6 2 2" xfId="835"/>
    <cellStyle name="常规 20 7" xfId="836"/>
    <cellStyle name="常规 20 7 2" xfId="837"/>
    <cellStyle name="常规 20 8" xfId="838"/>
    <cellStyle name="常规 20 8 2" xfId="839"/>
    <cellStyle name="常规 21" xfId="840"/>
    <cellStyle name="常规 21 2" xfId="841"/>
    <cellStyle name="常规 21 3" xfId="842"/>
    <cellStyle name="常规 22" xfId="843"/>
    <cellStyle name="常规 22 2" xfId="844"/>
    <cellStyle name="常规 23" xfId="845"/>
    <cellStyle name="常规 23 2" xfId="846"/>
    <cellStyle name="常规 23 3" xfId="847"/>
    <cellStyle name="常规 24" xfId="848"/>
    <cellStyle name="常规 24 2" xfId="849"/>
    <cellStyle name="常规 24 2 2" xfId="850"/>
    <cellStyle name="常规 24 2 2 2" xfId="851"/>
    <cellStyle name="常规 24 2 2 2 2" xfId="852"/>
    <cellStyle name="常规 24 2 3" xfId="853"/>
    <cellStyle name="常规 24 2 3 2" xfId="854"/>
    <cellStyle name="常规 24 3" xfId="855"/>
    <cellStyle name="常规 24 3 2" xfId="856"/>
    <cellStyle name="常规 24 3 2 2" xfId="857"/>
    <cellStyle name="常规 24 3 2 2 2" xfId="858"/>
    <cellStyle name="常规 24 3 3" xfId="859"/>
    <cellStyle name="常规 24 3 3 2" xfId="860"/>
    <cellStyle name="常规 24 4" xfId="861"/>
    <cellStyle name="常规 24 4 2" xfId="862"/>
    <cellStyle name="常规 24 4 2 2" xfId="863"/>
    <cellStyle name="常规 24 4 2 2 2" xfId="864"/>
    <cellStyle name="常规 24 4 3" xfId="865"/>
    <cellStyle name="常规 24 4 3 2" xfId="866"/>
    <cellStyle name="常规 24 5" xfId="867"/>
    <cellStyle name="常规 24 5 2" xfId="868"/>
    <cellStyle name="常规 24 5 2 2" xfId="869"/>
    <cellStyle name="常规 24 5 2 2 2" xfId="870"/>
    <cellStyle name="常规 24 5 3" xfId="871"/>
    <cellStyle name="常规 24 5 3 2" xfId="872"/>
    <cellStyle name="常规 24 6" xfId="873"/>
    <cellStyle name="常规 24 6 2" xfId="874"/>
    <cellStyle name="常规 24 6 2 2" xfId="875"/>
    <cellStyle name="常规 24 7" xfId="876"/>
    <cellStyle name="常规 24 7 2" xfId="877"/>
    <cellStyle name="常规 24 8" xfId="878"/>
    <cellStyle name="常规 24 8 2" xfId="879"/>
    <cellStyle name="常规 25" xfId="880"/>
    <cellStyle name="常规 25 2" xfId="881"/>
    <cellStyle name="常规 26" xfId="882"/>
    <cellStyle name="常规 26 2" xfId="883"/>
    <cellStyle name="常规 27" xfId="884"/>
    <cellStyle name="常规 27 2" xfId="885"/>
    <cellStyle name="常规 27 3" xfId="886"/>
    <cellStyle name="常规 28" xfId="887"/>
    <cellStyle name="常规 28 2" xfId="888"/>
    <cellStyle name="常规 28 2 2" xfId="889"/>
    <cellStyle name="常规 28 2 2 2" xfId="890"/>
    <cellStyle name="常规 28 2 2 2 2" xfId="891"/>
    <cellStyle name="常规 28 2 3" xfId="892"/>
    <cellStyle name="常规 28 2 3 2" xfId="893"/>
    <cellStyle name="常规 28 3" xfId="894"/>
    <cellStyle name="常规 28 3 2" xfId="895"/>
    <cellStyle name="常规 28 3 2 2" xfId="896"/>
    <cellStyle name="常规 28 3 2 2 2" xfId="897"/>
    <cellStyle name="常规 28 3 3" xfId="898"/>
    <cellStyle name="常规 28 3 3 2" xfId="899"/>
    <cellStyle name="常规 28 4" xfId="900"/>
    <cellStyle name="常规 28 4 2" xfId="901"/>
    <cellStyle name="常规 28 4 2 2" xfId="902"/>
    <cellStyle name="常规 28 4 2 2 2" xfId="903"/>
    <cellStyle name="常规 28 4 3" xfId="904"/>
    <cellStyle name="常规 28 4 3 2" xfId="905"/>
    <cellStyle name="常规 28 5" xfId="906"/>
    <cellStyle name="常规 28 5 2" xfId="907"/>
    <cellStyle name="常规 28 5 2 2" xfId="908"/>
    <cellStyle name="常规 28 5 2 2 2" xfId="909"/>
    <cellStyle name="常规 28 5 3" xfId="910"/>
    <cellStyle name="常规 28 5 3 2" xfId="911"/>
    <cellStyle name="常规 28 6" xfId="912"/>
    <cellStyle name="常规 28 6 2" xfId="913"/>
    <cellStyle name="常规 28 6 2 2" xfId="914"/>
    <cellStyle name="常规 28 7" xfId="915"/>
    <cellStyle name="常规 28 7 2" xfId="916"/>
    <cellStyle name="常规 29" xfId="917"/>
    <cellStyle name="常规 29 2" xfId="918"/>
    <cellStyle name="常规 29 2 2" xfId="919"/>
    <cellStyle name="常规 3" xfId="920"/>
    <cellStyle name="常规 3 10" xfId="921"/>
    <cellStyle name="常规 3 10 2" xfId="922"/>
    <cellStyle name="常规 3 11" xfId="923"/>
    <cellStyle name="常规 3 2" xfId="924"/>
    <cellStyle name="常规 3 2 2" xfId="925"/>
    <cellStyle name="常规 3 2 2 2" xfId="926"/>
    <cellStyle name="常规 3 2 2 2 2" xfId="927"/>
    <cellStyle name="常规 3 2 3" xfId="928"/>
    <cellStyle name="常规 3 2 4" xfId="929"/>
    <cellStyle name="常规 3 2_政策专项" xfId="930"/>
    <cellStyle name="常规 3 3" xfId="931"/>
    <cellStyle name="常规 3 3 2" xfId="932"/>
    <cellStyle name="常规 3 3 2 2" xfId="933"/>
    <cellStyle name="常规 3 4" xfId="934"/>
    <cellStyle name="常规 3 4 2" xfId="935"/>
    <cellStyle name="常规 3 4 2 2" xfId="936"/>
    <cellStyle name="常规 3 5" xfId="937"/>
    <cellStyle name="常规 3 5 2" xfId="938"/>
    <cellStyle name="常规 3 5 2 2" xfId="939"/>
    <cellStyle name="常规 3 6" xfId="940"/>
    <cellStyle name="常规 3 6 2" xfId="941"/>
    <cellStyle name="常规 3 6 2 2" xfId="942"/>
    <cellStyle name="常规 3 7" xfId="943"/>
    <cellStyle name="常规 3 7 2" xfId="944"/>
    <cellStyle name="常规 3 7 2 2" xfId="945"/>
    <cellStyle name="常规 3 8" xfId="946"/>
    <cellStyle name="常规 3 8 2" xfId="947"/>
    <cellStyle name="常规 3 8 2 2" xfId="948"/>
    <cellStyle name="常规 3 9" xfId="949"/>
    <cellStyle name="常规 3 9 2" xfId="950"/>
    <cellStyle name="常规 3 9 2 2" xfId="951"/>
    <cellStyle name="常规 3_一般专项" xfId="952"/>
    <cellStyle name="常规 30" xfId="953"/>
    <cellStyle name="常规 30 2" xfId="954"/>
    <cellStyle name="常规 30 3" xfId="955"/>
    <cellStyle name="常规 31" xfId="956"/>
    <cellStyle name="常规 31 2" xfId="957"/>
    <cellStyle name="常规 32" xfId="958"/>
    <cellStyle name="常规 32 2" xfId="959"/>
    <cellStyle name="常规 32 2 2" xfId="960"/>
    <cellStyle name="常规 32 2 2 2" xfId="961"/>
    <cellStyle name="常规 32 2 2 2 2" xfId="962"/>
    <cellStyle name="常规 32 2 3" xfId="963"/>
    <cellStyle name="常规 32 2 3 2" xfId="964"/>
    <cellStyle name="常规 32 3" xfId="965"/>
    <cellStyle name="常规 32 3 2" xfId="966"/>
    <cellStyle name="常规 32 3 2 2" xfId="967"/>
    <cellStyle name="常规 32 3 2 2 2" xfId="968"/>
    <cellStyle name="常规 32 3 3" xfId="969"/>
    <cellStyle name="常规 32 3 3 2" xfId="970"/>
    <cellStyle name="常规 32 4" xfId="971"/>
    <cellStyle name="常规 32 4 2" xfId="972"/>
    <cellStyle name="常规 32 4 2 2" xfId="973"/>
    <cellStyle name="常规 32 4 2 2 2" xfId="974"/>
    <cellStyle name="常规 32 4 3" xfId="975"/>
    <cellStyle name="常规 32 4 3 2" xfId="976"/>
    <cellStyle name="常规 32 5" xfId="977"/>
    <cellStyle name="常规 32 5 2" xfId="978"/>
    <cellStyle name="常规 32 5 2 2" xfId="979"/>
    <cellStyle name="常规 32 5 2 2 2" xfId="980"/>
    <cellStyle name="常规 32 5 3" xfId="981"/>
    <cellStyle name="常规 32 5 3 2" xfId="982"/>
    <cellStyle name="常规 32 6" xfId="983"/>
    <cellStyle name="常规 32 6 2" xfId="984"/>
    <cellStyle name="常规 32 6 2 2" xfId="985"/>
    <cellStyle name="常规 32 7" xfId="986"/>
    <cellStyle name="常规 32 7 2" xfId="987"/>
    <cellStyle name="常规 33" xfId="988"/>
    <cellStyle name="常规 33 2" xfId="989"/>
    <cellStyle name="常规 34" xfId="990"/>
    <cellStyle name="常规 34 2" xfId="991"/>
    <cellStyle name="常规 35" xfId="992"/>
    <cellStyle name="常规 35 2" xfId="993"/>
    <cellStyle name="常规 36" xfId="994"/>
    <cellStyle name="常规 36 2" xfId="995"/>
    <cellStyle name="常规 37" xfId="996"/>
    <cellStyle name="常规 38" xfId="997"/>
    <cellStyle name="常规 39" xfId="998"/>
    <cellStyle name="常规 4" xfId="999"/>
    <cellStyle name="常规 4 10" xfId="1000"/>
    <cellStyle name="常规 4 10 2" xfId="1001"/>
    <cellStyle name="常规 4 11" xfId="1002"/>
    <cellStyle name="常规 4 12" xfId="1003"/>
    <cellStyle name="常规 4 2" xfId="1004"/>
    <cellStyle name="常规 4 2 2" xfId="1005"/>
    <cellStyle name="常规 4 2 2 2" xfId="1006"/>
    <cellStyle name="常规 4 3" xfId="1007"/>
    <cellStyle name="常规 4 3 2" xfId="1008"/>
    <cellStyle name="常规 4 4" xfId="1009"/>
    <cellStyle name="常规 4 4 2" xfId="1010"/>
    <cellStyle name="常规 4 5" xfId="1011"/>
    <cellStyle name="常规 4 5 2" xfId="1012"/>
    <cellStyle name="常规 4 5 2 2" xfId="1013"/>
    <cellStyle name="常规 4 6" xfId="1014"/>
    <cellStyle name="常规 4 6 2" xfId="1015"/>
    <cellStyle name="常规 4 6 2 2" xfId="1016"/>
    <cellStyle name="常规 4 7" xfId="1017"/>
    <cellStyle name="常规 4 7 2" xfId="1018"/>
    <cellStyle name="常规 4 7 2 2" xfId="1019"/>
    <cellStyle name="常规 4 8" xfId="1020"/>
    <cellStyle name="常规 4 8 2" xfId="1021"/>
    <cellStyle name="常规 4 8 2 2" xfId="1022"/>
    <cellStyle name="常规 4 9" xfId="1023"/>
    <cellStyle name="常规 4 9 2" xfId="1024"/>
    <cellStyle name="常规 4 9 2 2" xfId="1025"/>
    <cellStyle name="常规 4_一般专项" xfId="1026"/>
    <cellStyle name="常规 42" xfId="1027"/>
    <cellStyle name="常规 42 2" xfId="1028"/>
    <cellStyle name="常规 42 2 2" xfId="1029"/>
    <cellStyle name="常规 42 2 2 2" xfId="1030"/>
    <cellStyle name="常规 42 2 2 2 2" xfId="1031"/>
    <cellStyle name="常规 42 2 3" xfId="1032"/>
    <cellStyle name="常规 42 2 3 2" xfId="1033"/>
    <cellStyle name="常规 42 3" xfId="1034"/>
    <cellStyle name="常规 42 3 2" xfId="1035"/>
    <cellStyle name="常规 42 3 2 2" xfId="1036"/>
    <cellStyle name="常规 42 3 2 2 2" xfId="1037"/>
    <cellStyle name="常规 42 3 3" xfId="1038"/>
    <cellStyle name="常规 42 3 3 2" xfId="1039"/>
    <cellStyle name="常规 42 4" xfId="1040"/>
    <cellStyle name="常规 42 4 2" xfId="1041"/>
    <cellStyle name="常规 42 4 2 2" xfId="1042"/>
    <cellStyle name="常规 42 4 2 2 2" xfId="1043"/>
    <cellStyle name="常规 42 4 3" xfId="1044"/>
    <cellStyle name="常规 42 4 3 2" xfId="1045"/>
    <cellStyle name="常规 42 5" xfId="1046"/>
    <cellStyle name="常规 42 5 2" xfId="1047"/>
    <cellStyle name="常规 42 5 2 2" xfId="1048"/>
    <cellStyle name="常规 42 5 2 2 2" xfId="1049"/>
    <cellStyle name="常规 42 5 3" xfId="1050"/>
    <cellStyle name="常规 42 5 3 2" xfId="1051"/>
    <cellStyle name="常规 42 6" xfId="1052"/>
    <cellStyle name="常规 42 6 2" xfId="1053"/>
    <cellStyle name="常规 42 6 2 2" xfId="1054"/>
    <cellStyle name="常规 42 7" xfId="1055"/>
    <cellStyle name="常规 42 7 2" xfId="1056"/>
    <cellStyle name="常规 5" xfId="1057"/>
    <cellStyle name="常规 5 2" xfId="1058"/>
    <cellStyle name="常规 5 2 2" xfId="1059"/>
    <cellStyle name="常规 5 2 2 2" xfId="1060"/>
    <cellStyle name="常规 5 2 2 2 2" xfId="1061"/>
    <cellStyle name="常规 5 2 3" xfId="1062"/>
    <cellStyle name="常规 5 2 3 2" xfId="1063"/>
    <cellStyle name="常规 5 2_政策专项" xfId="1064"/>
    <cellStyle name="常规 5 3" xfId="1065"/>
    <cellStyle name="常规 5 3 2" xfId="1066"/>
    <cellStyle name="常规 5 4" xfId="1067"/>
    <cellStyle name="常规 5 4 2" xfId="1068"/>
    <cellStyle name="常规 5 4 2 2" xfId="1069"/>
    <cellStyle name="常规 5 5" xfId="1070"/>
    <cellStyle name="常规 5 5 2" xfId="1071"/>
    <cellStyle name="常规 5 5 2 2" xfId="1072"/>
    <cellStyle name="常规 5 6" xfId="1073"/>
    <cellStyle name="常规 5 6 2" xfId="1074"/>
    <cellStyle name="常规 5 6 2 2" xfId="1075"/>
    <cellStyle name="常规 5 7" xfId="1076"/>
    <cellStyle name="常规 5 7 2" xfId="1077"/>
    <cellStyle name="常规 6" xfId="1078"/>
    <cellStyle name="常规 6 10" xfId="1079"/>
    <cellStyle name="常规 6 10 2" xfId="1080"/>
    <cellStyle name="常规 6 2" xfId="1081"/>
    <cellStyle name="常规 6 2 2" xfId="1082"/>
    <cellStyle name="常规 6 2 2 2" xfId="1083"/>
    <cellStyle name="常规 6 2 2 2 2" xfId="1084"/>
    <cellStyle name="常规 6 2 2 2 2 2" xfId="1085"/>
    <cellStyle name="常规 6 2 2 3" xfId="1086"/>
    <cellStyle name="常规 6 2 2 3 2" xfId="1087"/>
    <cellStyle name="常规 6 2 2_政策专项" xfId="1088"/>
    <cellStyle name="常规 6 2 3" xfId="1089"/>
    <cellStyle name="常规 6 2 3 2" xfId="1090"/>
    <cellStyle name="常规 6 2 3 2 2" xfId="1091"/>
    <cellStyle name="常规 6 2 4" xfId="1092"/>
    <cellStyle name="常规 6 2 4 2" xfId="1093"/>
    <cellStyle name="常规 6 2 4 2 2" xfId="1094"/>
    <cellStyle name="常规 6 2 5" xfId="1095"/>
    <cellStyle name="常规 6 2 5 2" xfId="1096"/>
    <cellStyle name="常规 6 2 5 2 2" xfId="1097"/>
    <cellStyle name="常规 6 2 6" xfId="1098"/>
    <cellStyle name="常规 6 2 6 2" xfId="1099"/>
    <cellStyle name="常规 6 2 6 2 2" xfId="1100"/>
    <cellStyle name="常规 6 2 7" xfId="1101"/>
    <cellStyle name="常规 6 2 7 2" xfId="1102"/>
    <cellStyle name="常规 6 2_政策专项" xfId="1103"/>
    <cellStyle name="常规 6 3" xfId="1104"/>
    <cellStyle name="常规 6 3 10" xfId="1105"/>
    <cellStyle name="常规 6 3 10 2" xfId="1106"/>
    <cellStyle name="常规 6 3 10 2 2" xfId="1107"/>
    <cellStyle name="常规 6 3 11" xfId="1108"/>
    <cellStyle name="常规 6 3 2" xfId="1109"/>
    <cellStyle name="常规 6 3 2 2" xfId="1110"/>
    <cellStyle name="常规 6 3 2 2 2" xfId="1111"/>
    <cellStyle name="常规 6 3 3" xfId="1112"/>
    <cellStyle name="常规 6 3 3 2" xfId="1113"/>
    <cellStyle name="常规 6 3 3 2 2" xfId="1114"/>
    <cellStyle name="常规 6 3 4" xfId="1115"/>
    <cellStyle name="常规 6 3 4 2" xfId="1116"/>
    <cellStyle name="常规 6 3 4 2 2" xfId="1117"/>
    <cellStyle name="常规 6 3 5" xfId="1118"/>
    <cellStyle name="常规 6 3 5 2" xfId="1119"/>
    <cellStyle name="常规 6 3 5 2 2" xfId="1120"/>
    <cellStyle name="常规 6 3 6" xfId="1121"/>
    <cellStyle name="常规 6 3 6 2" xfId="1122"/>
    <cellStyle name="常规 6 3 6 2 2" xfId="1123"/>
    <cellStyle name="常规 6 3 7" xfId="1124"/>
    <cellStyle name="常规 6 3 7 2" xfId="1125"/>
    <cellStyle name="常规 6 3 7 2 2" xfId="1126"/>
    <cellStyle name="常规 6 3 7 2 2 2" xfId="1127"/>
    <cellStyle name="常规 6 3 7 3" xfId="1128"/>
    <cellStyle name="常规 6 3 7 3 2" xfId="1129"/>
    <cellStyle name="常规 6 3 7_政策专项" xfId="1130"/>
    <cellStyle name="常规 6 3 8" xfId="1131"/>
    <cellStyle name="常规 6 3 8 2" xfId="1132"/>
    <cellStyle name="常规 6 3 8 2 2" xfId="1133"/>
    <cellStyle name="常规 6 3 9" xfId="1134"/>
    <cellStyle name="常规 6 3 9 2" xfId="1135"/>
    <cellStyle name="常规 6 3 9 2 2" xfId="1136"/>
    <cellStyle name="常规 6 3_政策专项" xfId="1137"/>
    <cellStyle name="常规 6 4" xfId="1138"/>
    <cellStyle name="常规 6 4 2" xfId="1139"/>
    <cellStyle name="常规 6 4 2 2" xfId="1140"/>
    <cellStyle name="常规 6 4 2 2 2" xfId="1141"/>
    <cellStyle name="常规 6 4 3" xfId="1142"/>
    <cellStyle name="常规 6 4 3 2" xfId="1143"/>
    <cellStyle name="常规 6 4_政策专项" xfId="1144"/>
    <cellStyle name="常规 6 5" xfId="1145"/>
    <cellStyle name="常规 6 5 2" xfId="1146"/>
    <cellStyle name="常规 6 5 2 2" xfId="1147"/>
    <cellStyle name="常规 6 6" xfId="1148"/>
    <cellStyle name="常规 6 6 2" xfId="1149"/>
    <cellStyle name="常规 6 6 2 2" xfId="1150"/>
    <cellStyle name="常规 6 7" xfId="1151"/>
    <cellStyle name="常规 6 7 2" xfId="1152"/>
    <cellStyle name="常规 6 7 2 2" xfId="1153"/>
    <cellStyle name="常规 6 8" xfId="1154"/>
    <cellStyle name="常规 6 8 2" xfId="1155"/>
    <cellStyle name="常规 6 8 2 2" xfId="1156"/>
    <cellStyle name="常规 6 9" xfId="1157"/>
    <cellStyle name="常规 6 9 2" xfId="1158"/>
    <cellStyle name="常规 6 9 2 2" xfId="1159"/>
    <cellStyle name="常规 6_一般专项" xfId="1160"/>
    <cellStyle name="常规 7" xfId="1161"/>
    <cellStyle name="常规 7 2" xfId="1162"/>
    <cellStyle name="常规 7 2 2" xfId="1163"/>
    <cellStyle name="常规 7 2 2 2" xfId="1164"/>
    <cellStyle name="常规 7 2 2 2 2" xfId="1165"/>
    <cellStyle name="常规 7 2 3" xfId="1166"/>
    <cellStyle name="常规 7 2_政策专项" xfId="1167"/>
    <cellStyle name="常规 7 3" xfId="1168"/>
    <cellStyle name="常规 7 3 2" xfId="1169"/>
    <cellStyle name="常规 7 3 2 2" xfId="1170"/>
    <cellStyle name="常规 7 4" xfId="1171"/>
    <cellStyle name="常规 7 4 2" xfId="1172"/>
    <cellStyle name="常规 7 4 2 2" xfId="1173"/>
    <cellStyle name="常规 7 5" xfId="1174"/>
    <cellStyle name="常规 7 5 2" xfId="1175"/>
    <cellStyle name="常规 7 5 2 2" xfId="1176"/>
    <cellStyle name="常规 7 6" xfId="1177"/>
    <cellStyle name="常规 7 6 2" xfId="1178"/>
    <cellStyle name="常规 7 6 2 2" xfId="1179"/>
    <cellStyle name="常规 7 7" xfId="1180"/>
    <cellStyle name="常规 7 7 2" xfId="1181"/>
    <cellStyle name="常规 8" xfId="1182"/>
    <cellStyle name="常规 8 2" xfId="1183"/>
    <cellStyle name="常规 8 2 2" xfId="1184"/>
    <cellStyle name="常规 8 2 2 2" xfId="1185"/>
    <cellStyle name="常规 8 2 2 2 2" xfId="1186"/>
    <cellStyle name="常规 8 2 3" xfId="1187"/>
    <cellStyle name="常规 8 2_政策专项" xfId="1188"/>
    <cellStyle name="常规 8 3" xfId="1189"/>
    <cellStyle name="常规 8 3 2" xfId="1190"/>
    <cellStyle name="常规 8 3 2 2" xfId="1191"/>
    <cellStyle name="常规 8 4" xfId="1192"/>
    <cellStyle name="常规 8 4 2" xfId="1193"/>
    <cellStyle name="常规 8 4 2 2" xfId="1194"/>
    <cellStyle name="常规 8 5" xfId="1195"/>
    <cellStyle name="常规 8 5 2" xfId="1196"/>
    <cellStyle name="常规 8 6" xfId="1197"/>
    <cellStyle name="常规 8 6 2" xfId="1198"/>
    <cellStyle name="常规 8 6 3" xfId="1199"/>
    <cellStyle name="常规 8_重点项目" xfId="1200"/>
    <cellStyle name="常规 9" xfId="1201"/>
    <cellStyle name="常规 9 2" xfId="1202"/>
    <cellStyle name="常规 9 2 2" xfId="1203"/>
    <cellStyle name="常规 9 2 2 2" xfId="1204"/>
    <cellStyle name="常规 9 3" xfId="1205"/>
    <cellStyle name="常规 9 3 2" xfId="1206"/>
    <cellStyle name="常规_12-29日省政府常务会议材料附件" xfId="1207"/>
    <cellStyle name="常规_2007基金预算" xfId="1208"/>
    <cellStyle name="常规_2010年收入财力预测（20101011）" xfId="1209"/>
    <cellStyle name="常规_2012年国有资本经营预算收支总表" xfId="1210"/>
    <cellStyle name="常规_2012年基金收支预算草案12" xfId="1211"/>
    <cellStyle name="常规_表三" xfId="1212"/>
    <cellStyle name="常规_附件：2012年出口退税基数及超基数上解情况表" xfId="1213"/>
    <cellStyle name="常规_河南省2011年度财政总决算生成表20120425" xfId="1214"/>
    <cellStyle name="常规_新报表页" xfId="1215"/>
    <cellStyle name="常规_新报表页1" xfId="1216"/>
    <cellStyle name="常规_月报报表-12" xfId="1217"/>
    <cellStyle name="超级链接" xfId="1218"/>
    <cellStyle name="超级链接 2" xfId="1219"/>
    <cellStyle name="超级链接 2 2" xfId="1220"/>
    <cellStyle name="Hyperlink" xfId="1221"/>
    <cellStyle name="超链接 2" xfId="1222"/>
    <cellStyle name="超链接 2 2" xfId="1223"/>
    <cellStyle name="超链接 2 2 2" xfId="1224"/>
    <cellStyle name="分级显示行_1_13区汇总" xfId="1225"/>
    <cellStyle name="分级显示列_1_Book1" xfId="1226"/>
    <cellStyle name="归盒啦_95" xfId="1227"/>
    <cellStyle name="好" xfId="1228"/>
    <cellStyle name="好 10" xfId="1229"/>
    <cellStyle name="好 11" xfId="1230"/>
    <cellStyle name="好 12" xfId="1231"/>
    <cellStyle name="好 13" xfId="1232"/>
    <cellStyle name="好 2" xfId="1233"/>
    <cellStyle name="好 2 2" xfId="1234"/>
    <cellStyle name="好 3" xfId="1235"/>
    <cellStyle name="好 4" xfId="1236"/>
    <cellStyle name="好 5" xfId="1237"/>
    <cellStyle name="好 6" xfId="1238"/>
    <cellStyle name="好 7" xfId="1239"/>
    <cellStyle name="好 8" xfId="1240"/>
    <cellStyle name="好 9" xfId="1241"/>
    <cellStyle name="好_20 2007年河南结算单" xfId="1242"/>
    <cellStyle name="好_20 2007年河南结算单 2" xfId="1243"/>
    <cellStyle name="好_20 2007年河南结算单 2 2" xfId="1244"/>
    <cellStyle name="好_2007结算与财力(6.2)" xfId="1245"/>
    <cellStyle name="好_2007结算与财力(6.2) 2" xfId="1246"/>
    <cellStyle name="好_2007结算与财力(6.2) 2 2" xfId="1247"/>
    <cellStyle name="好_2007年结算已定项目对账单" xfId="1248"/>
    <cellStyle name="好_2007年结算已定项目对账单 2" xfId="1249"/>
    <cellStyle name="好_2007年结算已定项目对账单 2 2" xfId="1250"/>
    <cellStyle name="好_2007年中央财政与河南省财政年终决算结算单" xfId="1251"/>
    <cellStyle name="好_2007年中央财政与河南省财政年终决算结算单 2" xfId="1252"/>
    <cellStyle name="好_2007年中央财政与河南省财政年终决算结算单 2 2" xfId="1253"/>
    <cellStyle name="好_2008年财政收支预算草案(1.4)" xfId="1254"/>
    <cellStyle name="好_2009年财力测算情况11.19" xfId="1255"/>
    <cellStyle name="好_2009年财力测算情况11.19 2" xfId="1256"/>
    <cellStyle name="好_2009年财力测算情况11.19 2 2" xfId="1257"/>
    <cellStyle name="好_2009年结算（最终）" xfId="1258"/>
    <cellStyle name="好_2009年结算（最终） 2" xfId="1259"/>
    <cellStyle name="好_2009年结算（最终） 2 2" xfId="1260"/>
    <cellStyle name="好_2010年收入预测表（20091218)）" xfId="1261"/>
    <cellStyle name="好_2010年收入预测表（20091218)） 2" xfId="1262"/>
    <cellStyle name="好_2010年收入预测表（20091218)） 2 2" xfId="1263"/>
    <cellStyle name="好_2010年收入预测表（20091219)）" xfId="1264"/>
    <cellStyle name="好_2010年收入预测表（20091219)） 2" xfId="1265"/>
    <cellStyle name="好_2010年收入预测表（20091219)） 2 2" xfId="1266"/>
    <cellStyle name="好_2010年收入预测表（20091230)）" xfId="1267"/>
    <cellStyle name="好_2010年收入预测表（20091230)） 2" xfId="1268"/>
    <cellStyle name="好_2010年收入预测表（20091230)） 2 2" xfId="1269"/>
    <cellStyle name="好_2010省级行政性收费专项收入批复" xfId="1270"/>
    <cellStyle name="好_2010省级行政性收费专项收入批复 2" xfId="1271"/>
    <cellStyle name="好_2010省级行政性收费专项收入批复 2 2" xfId="1272"/>
    <cellStyle name="好_20111127汇报附表（8张）" xfId="1273"/>
    <cellStyle name="好_20111127汇报附表（8张） 2" xfId="1274"/>
    <cellStyle name="好_20111127汇报附表（8张） 2 2" xfId="1275"/>
    <cellStyle name="好_2011年全省及省级预计2011-12-12" xfId="1276"/>
    <cellStyle name="好_2011年全省及省级预计2011-12-12 2" xfId="1277"/>
    <cellStyle name="好_2011年全省及省级预计2011-12-12 2 2" xfId="1278"/>
    <cellStyle name="好_2011年预算表格2010.12.9" xfId="1279"/>
    <cellStyle name="好_2011年预算表格2010.12.9 2" xfId="1280"/>
    <cellStyle name="好_2011年预算表格2010.12.9 2 2" xfId="1281"/>
    <cellStyle name="好_2011年预算大表11-26" xfId="1282"/>
    <cellStyle name="好_20160105省级2016年预算情况表（最新）" xfId="1283"/>
    <cellStyle name="好_20160105省级2016年预算情况表（最新） 2" xfId="1284"/>
    <cellStyle name="好_20160105省级2016年预算情况表（最新） 2 2" xfId="1285"/>
    <cellStyle name="好_Book1" xfId="1286"/>
    <cellStyle name="好_Book1 2" xfId="1287"/>
    <cellStyle name="好_Book1 2 2" xfId="1288"/>
    <cellStyle name="好_Book1_1" xfId="1289"/>
    <cellStyle name="好_Book1_1 2" xfId="1290"/>
    <cellStyle name="好_Book1_1 2 2" xfId="1291"/>
    <cellStyle name="好_Book1_2" xfId="1292"/>
    <cellStyle name="好_Book1_3" xfId="1293"/>
    <cellStyle name="好_Book1_3 2" xfId="1294"/>
    <cellStyle name="好_Book1_3 2 2" xfId="1295"/>
    <cellStyle name="好_Book1_政策专项" xfId="1296"/>
    <cellStyle name="好_Book1_政策专项 2" xfId="1297"/>
    <cellStyle name="好_Book1_政策专项 2 2" xfId="1298"/>
    <cellStyle name="好_Book1_重点项目" xfId="1299"/>
    <cellStyle name="好_Book1_重点项目 2" xfId="1300"/>
    <cellStyle name="好_Book1_重点项目 2 2" xfId="1301"/>
    <cellStyle name="好_Xl0000068" xfId="1302"/>
    <cellStyle name="好_Xl0000068 2" xfId="1303"/>
    <cellStyle name="好_Xl0000068 2 2" xfId="1304"/>
    <cellStyle name="好_Xl0000071" xfId="1305"/>
    <cellStyle name="好_Xl0000071 2" xfId="1306"/>
    <cellStyle name="好_Xl0000071 2 2" xfId="1307"/>
    <cellStyle name="好_表二（竖版加公式）" xfId="1308"/>
    <cellStyle name="好_财政厅编制用表（2011年报省人大）" xfId="1309"/>
    <cellStyle name="好_财政厅编制用表（2011年报省人大） 2" xfId="1310"/>
    <cellStyle name="好_财政厅编制用表（2011年报省人大） 2 2" xfId="1311"/>
    <cellStyle name="好_国有资本经营预算（2011年报省人大）" xfId="1312"/>
    <cellStyle name="好_国有资本经营预算（2011年报省人大） 2" xfId="1313"/>
    <cellStyle name="好_国有资本经营预算（2011年报省人大） 2 2" xfId="1314"/>
    <cellStyle name="好_河南省----2009-05-21（补充数据）" xfId="1315"/>
    <cellStyle name="好_河南省----2009-05-21（补充数据） 2" xfId="1316"/>
    <cellStyle name="好_河南省----2009-05-21（补充数据） 2 2" xfId="1317"/>
    <cellStyle name="好_津补贴保障测算(5.21)" xfId="1318"/>
    <cellStyle name="好_津补贴保障测算(5.21) 2" xfId="1319"/>
    <cellStyle name="好_津补贴保障测算(5.21) 2 2" xfId="1320"/>
    <cellStyle name="好_商品交易所2006--2008年税收" xfId="1321"/>
    <cellStyle name="好_商品交易所2006--2008年税收 2" xfId="1322"/>
    <cellStyle name="好_商品交易所2006--2008年税收 2 2" xfId="1323"/>
    <cellStyle name="好_省电力2008年 工作表" xfId="1324"/>
    <cellStyle name="好_省电力2008年 工作表 2" xfId="1325"/>
    <cellStyle name="好_省电力2008年 工作表 2 2" xfId="1326"/>
    <cellStyle name="好_省级明细" xfId="1327"/>
    <cellStyle name="好_省级明细 2" xfId="1328"/>
    <cellStyle name="好_省级明细 2 2" xfId="1329"/>
    <cellStyle name="好_省级明细_2016年预算草案1.13" xfId="1330"/>
    <cellStyle name="好_省级明细_2016年预算草案1.13 2" xfId="1331"/>
    <cellStyle name="好_省级明细_2016年预算草案1.13 2 2" xfId="1332"/>
    <cellStyle name="好_省级明细_23" xfId="1333"/>
    <cellStyle name="好_省级明细_23 2" xfId="1334"/>
    <cellStyle name="好_省级明细_23 2 2" xfId="1335"/>
    <cellStyle name="好_省级明细_Book1" xfId="1336"/>
    <cellStyle name="好_省级明细_Book1 2" xfId="1337"/>
    <cellStyle name="好_省级明细_Book1 2 2" xfId="1338"/>
    <cellStyle name="好_省级明细_Xl0000068" xfId="1339"/>
    <cellStyle name="好_省级明细_Xl0000068 2" xfId="1340"/>
    <cellStyle name="好_省级明细_Xl0000068 2 2" xfId="1341"/>
    <cellStyle name="好_省级明细_Xl0000071" xfId="1342"/>
    <cellStyle name="好_省级明细_Xl0000071 2" xfId="1343"/>
    <cellStyle name="好_省级明细_Xl0000071 2 2" xfId="1344"/>
    <cellStyle name="好_省级明细_代编全省支出预算修改" xfId="1345"/>
    <cellStyle name="好_省级明细_代编全省支出预算修改 2" xfId="1346"/>
    <cellStyle name="好_省级明细_代编全省支出预算修改 2 2" xfId="1347"/>
    <cellStyle name="好_省级明细_冬梅3" xfId="1348"/>
    <cellStyle name="好_省级明细_冬梅3 2" xfId="1349"/>
    <cellStyle name="好_省级明细_冬梅3 2 2" xfId="1350"/>
    <cellStyle name="好_省级明细_副本1.2" xfId="1351"/>
    <cellStyle name="好_省级明细_副本1.2 2" xfId="1352"/>
    <cellStyle name="好_省级明细_副本1.2 2 2" xfId="1353"/>
    <cellStyle name="好_省级明细_副本最新" xfId="1354"/>
    <cellStyle name="好_省级明细_副本最新 2" xfId="1355"/>
    <cellStyle name="好_省级明细_副本最新 2 2" xfId="1356"/>
    <cellStyle name="好_省级明细_基金最新" xfId="1357"/>
    <cellStyle name="好_省级明细_基金最新 2" xfId="1358"/>
    <cellStyle name="好_省级明细_基金最新 2 2" xfId="1359"/>
    <cellStyle name="好_省级明细_全省收入代编最新" xfId="1360"/>
    <cellStyle name="好_省级明细_全省收入代编最新 2" xfId="1361"/>
    <cellStyle name="好_省级明细_全省收入代编最新 2 2" xfId="1362"/>
    <cellStyle name="好_省级明细_全省预算代编" xfId="1363"/>
    <cellStyle name="好_省级明细_全省预算代编 2" xfId="1364"/>
    <cellStyle name="好_省级明细_全省预算代编 2 2" xfId="1365"/>
    <cellStyle name="好_省级明细_政府性基金人大会表格1稿" xfId="1366"/>
    <cellStyle name="好_省级明细_政府性基金人大会表格1稿 2" xfId="1367"/>
    <cellStyle name="好_省级明细_政府性基金人大会表格1稿 2 2" xfId="1368"/>
    <cellStyle name="好_省属监狱人员级别表(驻外)" xfId="1369"/>
    <cellStyle name="好_省属监狱人员级别表(驻外) 2" xfId="1370"/>
    <cellStyle name="好_省属监狱人员级别表(驻外) 2 2" xfId="1371"/>
    <cellStyle name="好_一般专项" xfId="1372"/>
    <cellStyle name="好_一般专项 2" xfId="1373"/>
    <cellStyle name="好_一般专项 2 2" xfId="1374"/>
    <cellStyle name="好_政策专项" xfId="1375"/>
    <cellStyle name="好_政策专项 2" xfId="1376"/>
    <cellStyle name="好_政策专项 2 2" xfId="1377"/>
    <cellStyle name="好_重点项目" xfId="1378"/>
    <cellStyle name="好_重点项目 2" xfId="1379"/>
    <cellStyle name="好_重点项目 2 2" xfId="1380"/>
    <cellStyle name="后继超级链接" xfId="1381"/>
    <cellStyle name="后继超级链接 2" xfId="1382"/>
    <cellStyle name="后继超级链接 2 2" xfId="1383"/>
    <cellStyle name="后继超链接" xfId="1384"/>
    <cellStyle name="后继超链接 2" xfId="1385"/>
    <cellStyle name="后继超链接 2 2" xfId="1386"/>
    <cellStyle name="汇总" xfId="1387"/>
    <cellStyle name="汇总 10" xfId="1388"/>
    <cellStyle name="汇总 11" xfId="1389"/>
    <cellStyle name="汇总 12" xfId="1390"/>
    <cellStyle name="汇总 13" xfId="1391"/>
    <cellStyle name="汇总 2" xfId="1392"/>
    <cellStyle name="汇总 3" xfId="1393"/>
    <cellStyle name="汇总 4" xfId="1394"/>
    <cellStyle name="汇总 5" xfId="1395"/>
    <cellStyle name="汇总 6" xfId="1396"/>
    <cellStyle name="汇总 7" xfId="1397"/>
    <cellStyle name="汇总 8" xfId="1398"/>
    <cellStyle name="汇总 9" xfId="1399"/>
    <cellStyle name="Currency" xfId="1400"/>
    <cellStyle name="货币 2" xfId="1401"/>
    <cellStyle name="Currency [0]" xfId="1402"/>
    <cellStyle name="计算" xfId="1403"/>
    <cellStyle name="计算 10" xfId="1404"/>
    <cellStyle name="计算 11" xfId="1405"/>
    <cellStyle name="计算 12" xfId="1406"/>
    <cellStyle name="计算 13" xfId="1407"/>
    <cellStyle name="计算 2" xfId="1408"/>
    <cellStyle name="计算 3" xfId="1409"/>
    <cellStyle name="计算 4" xfId="1410"/>
    <cellStyle name="计算 5" xfId="1411"/>
    <cellStyle name="计算 6" xfId="1412"/>
    <cellStyle name="计算 7" xfId="1413"/>
    <cellStyle name="计算 8" xfId="1414"/>
    <cellStyle name="计算 9" xfId="1415"/>
    <cellStyle name="检查单元格" xfId="1416"/>
    <cellStyle name="检查单元格 10" xfId="1417"/>
    <cellStyle name="检查单元格 11" xfId="1418"/>
    <cellStyle name="检查单元格 12" xfId="1419"/>
    <cellStyle name="检查单元格 13" xfId="1420"/>
    <cellStyle name="检查单元格 2" xfId="1421"/>
    <cellStyle name="检查单元格 3" xfId="1422"/>
    <cellStyle name="检查单元格 4" xfId="1423"/>
    <cellStyle name="检查单元格 5" xfId="1424"/>
    <cellStyle name="检查单元格 6" xfId="1425"/>
    <cellStyle name="检查单元格 7" xfId="1426"/>
    <cellStyle name="检查单元格 8" xfId="1427"/>
    <cellStyle name="检查单元格 9" xfId="1428"/>
    <cellStyle name="解释性文本" xfId="1429"/>
    <cellStyle name="解释性文本 10" xfId="1430"/>
    <cellStyle name="解释性文本 11" xfId="1431"/>
    <cellStyle name="解释性文本 12" xfId="1432"/>
    <cellStyle name="解释性文本 13" xfId="1433"/>
    <cellStyle name="解释性文本 2" xfId="1434"/>
    <cellStyle name="解释性文本 3" xfId="1435"/>
    <cellStyle name="解释性文本 4" xfId="1436"/>
    <cellStyle name="解释性文本 5" xfId="1437"/>
    <cellStyle name="解释性文本 6" xfId="1438"/>
    <cellStyle name="解释性文本 7" xfId="1439"/>
    <cellStyle name="解释性文本 8" xfId="1440"/>
    <cellStyle name="解释性文本 9" xfId="1441"/>
    <cellStyle name="借出原因" xfId="1442"/>
    <cellStyle name="警告文本" xfId="1443"/>
    <cellStyle name="警告文本 10" xfId="1444"/>
    <cellStyle name="警告文本 11" xfId="1445"/>
    <cellStyle name="警告文本 12" xfId="1446"/>
    <cellStyle name="警告文本 13" xfId="1447"/>
    <cellStyle name="警告文本 2" xfId="1448"/>
    <cellStyle name="警告文本 3" xfId="1449"/>
    <cellStyle name="警告文本 4" xfId="1450"/>
    <cellStyle name="警告文本 5" xfId="1451"/>
    <cellStyle name="警告文本 6" xfId="1452"/>
    <cellStyle name="警告文本 7" xfId="1453"/>
    <cellStyle name="警告文本 8" xfId="1454"/>
    <cellStyle name="警告文本 9" xfId="1455"/>
    <cellStyle name="链接单元格" xfId="1456"/>
    <cellStyle name="链接单元格 10" xfId="1457"/>
    <cellStyle name="链接单元格 11" xfId="1458"/>
    <cellStyle name="链接单元格 12" xfId="1459"/>
    <cellStyle name="链接单元格 13" xfId="1460"/>
    <cellStyle name="链接单元格 2" xfId="1461"/>
    <cellStyle name="链接单元格 3" xfId="1462"/>
    <cellStyle name="链接单元格 4" xfId="1463"/>
    <cellStyle name="链接单元格 5" xfId="1464"/>
    <cellStyle name="链接单元格 6" xfId="1465"/>
    <cellStyle name="链接单元格 7" xfId="1466"/>
    <cellStyle name="链接单元格 8" xfId="1467"/>
    <cellStyle name="链接单元格 9" xfId="1468"/>
    <cellStyle name="霓付 [0]_ +Foil &amp; -FOIL &amp; PAPER" xfId="1469"/>
    <cellStyle name="霓付_ +Foil &amp; -FOIL &amp; PAPER" xfId="1470"/>
    <cellStyle name="烹拳 [0]_ +Foil &amp; -FOIL &amp; PAPER" xfId="1471"/>
    <cellStyle name="烹拳_ +Foil &amp; -FOIL &amp; PAPER" xfId="1472"/>
    <cellStyle name="普通_ 白土" xfId="1473"/>
    <cellStyle name="千分位[0]_ 白土" xfId="1474"/>
    <cellStyle name="千分位_ 白土" xfId="1475"/>
    <cellStyle name="千位[0]_ 方正PC" xfId="1476"/>
    <cellStyle name="千位_ 方正PC" xfId="1477"/>
    <cellStyle name="Comma" xfId="1478"/>
    <cellStyle name="千位分隔 10" xfId="1479"/>
    <cellStyle name="千位分隔 11" xfId="1480"/>
    <cellStyle name="千位分隔 12" xfId="1481"/>
    <cellStyle name="千位分隔 13" xfId="1482"/>
    <cellStyle name="千位分隔 14" xfId="1483"/>
    <cellStyle name="千位分隔 2" xfId="1484"/>
    <cellStyle name="千位分隔 2 2" xfId="1485"/>
    <cellStyle name="千位分隔 2 2 2" xfId="1486"/>
    <cellStyle name="千位分隔 2 3" xfId="1487"/>
    <cellStyle name="千位分隔 2 3 2" xfId="1488"/>
    <cellStyle name="千位分隔 3" xfId="1489"/>
    <cellStyle name="千位分隔 3 2" xfId="1490"/>
    <cellStyle name="千位分隔 3 2 2" xfId="1491"/>
    <cellStyle name="千位分隔 4" xfId="1492"/>
    <cellStyle name="千位分隔 5" xfId="1493"/>
    <cellStyle name="千位分隔 6" xfId="1494"/>
    <cellStyle name="千位分隔 7" xfId="1495"/>
    <cellStyle name="千位分隔 8" xfId="1496"/>
    <cellStyle name="千位分隔 9" xfId="1497"/>
    <cellStyle name="Comma [0]" xfId="1498"/>
    <cellStyle name="千位分隔[0] 2" xfId="1499"/>
    <cellStyle name="千位分隔[0] 2 2" xfId="1500"/>
    <cellStyle name="千位分隔[0] 2 2 2" xfId="1501"/>
    <cellStyle name="千位分隔[0] 3" xfId="1502"/>
    <cellStyle name="千位分季_新建 Microsoft Excel 工作表" xfId="1503"/>
    <cellStyle name="钎霖_4岿角利" xfId="1504"/>
    <cellStyle name="强调 1" xfId="1505"/>
    <cellStyle name="强调 1 2" xfId="1506"/>
    <cellStyle name="强调 1 2 2" xfId="1507"/>
    <cellStyle name="强调 2" xfId="1508"/>
    <cellStyle name="强调 2 2" xfId="1509"/>
    <cellStyle name="强调 2 2 2" xfId="1510"/>
    <cellStyle name="强调 3" xfId="1511"/>
    <cellStyle name="强调 3 2" xfId="1512"/>
    <cellStyle name="强调 3 2 2" xfId="1513"/>
    <cellStyle name="强调文字颜色 1" xfId="1514"/>
    <cellStyle name="强调文字颜色 1 10" xfId="1515"/>
    <cellStyle name="强调文字颜色 1 11" xfId="1516"/>
    <cellStyle name="强调文字颜色 1 12" xfId="1517"/>
    <cellStyle name="强调文字颜色 1 13" xfId="1518"/>
    <cellStyle name="强调文字颜色 1 2" xfId="1519"/>
    <cellStyle name="强调文字颜色 1 3" xfId="1520"/>
    <cellStyle name="强调文字颜色 1 4" xfId="1521"/>
    <cellStyle name="强调文字颜色 1 5" xfId="1522"/>
    <cellStyle name="强调文字颜色 1 6" xfId="1523"/>
    <cellStyle name="强调文字颜色 1 7" xfId="1524"/>
    <cellStyle name="强调文字颜色 1 8" xfId="1525"/>
    <cellStyle name="强调文字颜色 1 9" xfId="1526"/>
    <cellStyle name="强调文字颜色 2" xfId="1527"/>
    <cellStyle name="强调文字颜色 2 10" xfId="1528"/>
    <cellStyle name="强调文字颜色 2 11" xfId="1529"/>
    <cellStyle name="强调文字颜色 2 12" xfId="1530"/>
    <cellStyle name="强调文字颜色 2 13" xfId="1531"/>
    <cellStyle name="强调文字颜色 2 2" xfId="1532"/>
    <cellStyle name="强调文字颜色 2 3" xfId="1533"/>
    <cellStyle name="强调文字颜色 2 4" xfId="1534"/>
    <cellStyle name="强调文字颜色 2 5" xfId="1535"/>
    <cellStyle name="强调文字颜色 2 6" xfId="1536"/>
    <cellStyle name="强调文字颜色 2 7" xfId="1537"/>
    <cellStyle name="强调文字颜色 2 8" xfId="1538"/>
    <cellStyle name="强调文字颜色 2 9" xfId="1539"/>
    <cellStyle name="强调文字颜色 3" xfId="1540"/>
    <cellStyle name="强调文字颜色 3 10" xfId="1541"/>
    <cellStyle name="强调文字颜色 3 11" xfId="1542"/>
    <cellStyle name="强调文字颜色 3 12" xfId="1543"/>
    <cellStyle name="强调文字颜色 3 13" xfId="1544"/>
    <cellStyle name="强调文字颜色 3 2" xfId="1545"/>
    <cellStyle name="强调文字颜色 3 3" xfId="1546"/>
    <cellStyle name="强调文字颜色 3 4" xfId="1547"/>
    <cellStyle name="强调文字颜色 3 5" xfId="1548"/>
    <cellStyle name="强调文字颜色 3 6" xfId="1549"/>
    <cellStyle name="强调文字颜色 3 7" xfId="1550"/>
    <cellStyle name="强调文字颜色 3 8" xfId="1551"/>
    <cellStyle name="强调文字颜色 3 9" xfId="1552"/>
    <cellStyle name="强调文字颜色 4" xfId="1553"/>
    <cellStyle name="强调文字颜色 4 10" xfId="1554"/>
    <cellStyle name="强调文字颜色 4 11" xfId="1555"/>
    <cellStyle name="强调文字颜色 4 12" xfId="1556"/>
    <cellStyle name="强调文字颜色 4 13" xfId="1557"/>
    <cellStyle name="强调文字颜色 4 2" xfId="1558"/>
    <cellStyle name="强调文字颜色 4 3" xfId="1559"/>
    <cellStyle name="强调文字颜色 4 4" xfId="1560"/>
    <cellStyle name="强调文字颜色 4 5" xfId="1561"/>
    <cellStyle name="强调文字颜色 4 6" xfId="1562"/>
    <cellStyle name="强调文字颜色 4 7" xfId="1563"/>
    <cellStyle name="强调文字颜色 4 8" xfId="1564"/>
    <cellStyle name="强调文字颜色 4 9" xfId="1565"/>
    <cellStyle name="强调文字颜色 5" xfId="1566"/>
    <cellStyle name="强调文字颜色 5 10" xfId="1567"/>
    <cellStyle name="强调文字颜色 5 11" xfId="1568"/>
    <cellStyle name="强调文字颜色 5 12" xfId="1569"/>
    <cellStyle name="强调文字颜色 5 13" xfId="1570"/>
    <cellStyle name="强调文字颜色 5 2" xfId="1571"/>
    <cellStyle name="强调文字颜色 5 3" xfId="1572"/>
    <cellStyle name="强调文字颜色 5 4" xfId="1573"/>
    <cellStyle name="强调文字颜色 5 5" xfId="1574"/>
    <cellStyle name="强调文字颜色 5 6" xfId="1575"/>
    <cellStyle name="强调文字颜色 5 7" xfId="1576"/>
    <cellStyle name="强调文字颜色 5 8" xfId="1577"/>
    <cellStyle name="强调文字颜色 5 9" xfId="1578"/>
    <cellStyle name="强调文字颜色 6" xfId="1579"/>
    <cellStyle name="强调文字颜色 6 10" xfId="1580"/>
    <cellStyle name="强调文字颜色 6 11" xfId="1581"/>
    <cellStyle name="强调文字颜色 6 12" xfId="1582"/>
    <cellStyle name="强调文字颜色 6 13" xfId="1583"/>
    <cellStyle name="强调文字颜色 6 2" xfId="1584"/>
    <cellStyle name="强调文字颜色 6 3" xfId="1585"/>
    <cellStyle name="强调文字颜色 6 4" xfId="1586"/>
    <cellStyle name="强调文字颜色 6 5" xfId="1587"/>
    <cellStyle name="强调文字颜色 6 6" xfId="1588"/>
    <cellStyle name="强调文字颜色 6 7" xfId="1589"/>
    <cellStyle name="强调文字颜色 6 8" xfId="1590"/>
    <cellStyle name="强调文字颜色 6 9" xfId="1591"/>
    <cellStyle name="日期" xfId="1592"/>
    <cellStyle name="商品名称" xfId="1593"/>
    <cellStyle name="适中" xfId="1594"/>
    <cellStyle name="适中 10" xfId="1595"/>
    <cellStyle name="适中 11" xfId="1596"/>
    <cellStyle name="适中 12" xfId="1597"/>
    <cellStyle name="适中 13" xfId="1598"/>
    <cellStyle name="适中 2" xfId="1599"/>
    <cellStyle name="适中 3" xfId="1600"/>
    <cellStyle name="适中 4" xfId="1601"/>
    <cellStyle name="适中 5" xfId="1602"/>
    <cellStyle name="适中 6" xfId="1603"/>
    <cellStyle name="适中 7" xfId="1604"/>
    <cellStyle name="适中 8" xfId="1605"/>
    <cellStyle name="适中 9" xfId="1606"/>
    <cellStyle name="输出" xfId="1607"/>
    <cellStyle name="输出 10" xfId="1608"/>
    <cellStyle name="输出 11" xfId="1609"/>
    <cellStyle name="输出 12" xfId="1610"/>
    <cellStyle name="输出 13" xfId="1611"/>
    <cellStyle name="输出 2" xfId="1612"/>
    <cellStyle name="输出 3" xfId="1613"/>
    <cellStyle name="输出 4" xfId="1614"/>
    <cellStyle name="输出 5" xfId="1615"/>
    <cellStyle name="输出 6" xfId="1616"/>
    <cellStyle name="输出 7" xfId="1617"/>
    <cellStyle name="输出 8" xfId="1618"/>
    <cellStyle name="输出 9" xfId="1619"/>
    <cellStyle name="输入" xfId="1620"/>
    <cellStyle name="输入 10" xfId="1621"/>
    <cellStyle name="输入 11" xfId="1622"/>
    <cellStyle name="输入 12" xfId="1623"/>
    <cellStyle name="输入 13" xfId="1624"/>
    <cellStyle name="输入 2" xfId="1625"/>
    <cellStyle name="输入 3" xfId="1626"/>
    <cellStyle name="输入 4" xfId="1627"/>
    <cellStyle name="输入 5" xfId="1628"/>
    <cellStyle name="输入 6" xfId="1629"/>
    <cellStyle name="输入 7" xfId="1630"/>
    <cellStyle name="输入 8" xfId="1631"/>
    <cellStyle name="输入 9" xfId="1632"/>
    <cellStyle name="数量" xfId="1633"/>
    <cellStyle name="数字" xfId="1634"/>
    <cellStyle name="数字 2" xfId="1635"/>
    <cellStyle name="数字 2 2" xfId="1636"/>
    <cellStyle name="未定义" xfId="1637"/>
    <cellStyle name="小数" xfId="1638"/>
    <cellStyle name="小数 2" xfId="1639"/>
    <cellStyle name="小数 2 2" xfId="1640"/>
    <cellStyle name="样式 1" xfId="1641"/>
    <cellStyle name="Followed Hyperlink" xfId="1642"/>
    <cellStyle name="昗弨_Pacific Region P&amp;L" xfId="1643"/>
    <cellStyle name="寘嬫愗傝 [0.00]_Region Orders (2)" xfId="1644"/>
    <cellStyle name="寘嬫愗傝_Region Orders (2)" xfId="1645"/>
    <cellStyle name="注释" xfId="1646"/>
    <cellStyle name="注释 10" xfId="1647"/>
    <cellStyle name="注释 11" xfId="1648"/>
    <cellStyle name="注释 12" xfId="1649"/>
    <cellStyle name="注释 13" xfId="1650"/>
    <cellStyle name="注释 2" xfId="1651"/>
    <cellStyle name="注释 2 2" xfId="1652"/>
    <cellStyle name="注释 3" xfId="1653"/>
    <cellStyle name="注释 4" xfId="1654"/>
    <cellStyle name="注释 5" xfId="1655"/>
    <cellStyle name="注释 6" xfId="1656"/>
    <cellStyle name="注释 7" xfId="1657"/>
    <cellStyle name="注释 8" xfId="1658"/>
    <cellStyle name="注释 9" xfId="1659"/>
    <cellStyle name="콤마 [0]_BOILER-CO1" xfId="1660"/>
    <cellStyle name="콤마_BOILER-CO1" xfId="1661"/>
    <cellStyle name="통화 [0]_BOILER-CO1" xfId="1662"/>
    <cellStyle name="통화_BOILER-CO1" xfId="1663"/>
    <cellStyle name="표준_0N-HANDLING " xfId="1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yczys01\&#19987;&#39033;&#24037;&#20316;\&#36130;&#25919;&#37325;&#28857;&#24037;&#20316;&#65288;2016&#24180;&#25191;&#34892;2017&#24180;&#39044;&#31639;&#25253;&#21578;&#20070;&#35760;&#65289;&#27719;&#25253;20161220+1221\&#26753;&#34122;(7427EA19C852)\2017&#24180;&#39044;&#31639;&#33609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2"/>
  <sheetViews>
    <sheetView zoomScalePageLayoutView="0" workbookViewId="0" topLeftCell="A7">
      <selection activeCell="A12" sqref="A12"/>
    </sheetView>
  </sheetViews>
  <sheetFormatPr defaultColWidth="9.00390625" defaultRowHeight="14.25"/>
  <cols>
    <col min="1" max="1" width="129.25390625" style="0" customWidth="1"/>
  </cols>
  <sheetData>
    <row r="2" ht="27">
      <c r="A2" s="274" t="s">
        <v>376</v>
      </c>
    </row>
    <row r="3" ht="33" customHeight="1">
      <c r="A3" s="270" t="s">
        <v>377</v>
      </c>
    </row>
    <row r="4" ht="33" customHeight="1">
      <c r="A4" s="271" t="s">
        <v>379</v>
      </c>
    </row>
    <row r="5" ht="33" customHeight="1">
      <c r="A5" s="271" t="s">
        <v>380</v>
      </c>
    </row>
    <row r="6" ht="33" customHeight="1">
      <c r="A6" s="271" t="s">
        <v>381</v>
      </c>
    </row>
    <row r="7" ht="33" customHeight="1">
      <c r="A7" s="271" t="s">
        <v>382</v>
      </c>
    </row>
    <row r="8" ht="33" customHeight="1">
      <c r="A8" s="271" t="s">
        <v>383</v>
      </c>
    </row>
    <row r="9" ht="33" customHeight="1">
      <c r="A9" s="270" t="s">
        <v>378</v>
      </c>
    </row>
    <row r="10" ht="33" customHeight="1">
      <c r="A10" s="271" t="s">
        <v>384</v>
      </c>
    </row>
    <row r="11" ht="33" customHeight="1">
      <c r="A11" s="271" t="s">
        <v>385</v>
      </c>
    </row>
    <row r="12" ht="33" customHeight="1">
      <c r="A12" s="271" t="s">
        <v>386</v>
      </c>
    </row>
    <row r="13" ht="33" customHeight="1">
      <c r="A13" s="271" t="s">
        <v>387</v>
      </c>
    </row>
    <row r="14" ht="33" customHeight="1">
      <c r="A14" s="271" t="s">
        <v>913</v>
      </c>
    </row>
    <row r="15" ht="33" customHeight="1">
      <c r="A15" s="271" t="s">
        <v>914</v>
      </c>
    </row>
    <row r="16" ht="33" customHeight="1">
      <c r="A16" s="271" t="s">
        <v>915</v>
      </c>
    </row>
    <row r="17" ht="33" customHeight="1">
      <c r="A17" s="271" t="s">
        <v>916</v>
      </c>
    </row>
    <row r="18" ht="33" customHeight="1">
      <c r="A18" s="271" t="s">
        <v>917</v>
      </c>
    </row>
    <row r="19" ht="33" customHeight="1">
      <c r="A19" s="271" t="s">
        <v>918</v>
      </c>
    </row>
    <row r="20" ht="33" customHeight="1">
      <c r="A20" s="271" t="s">
        <v>919</v>
      </c>
    </row>
    <row r="21" ht="33" customHeight="1">
      <c r="A21" s="271" t="s">
        <v>920</v>
      </c>
    </row>
    <row r="22" ht="33" customHeight="1">
      <c r="A22" s="271" t="s">
        <v>921</v>
      </c>
    </row>
    <row r="23" ht="33" customHeight="1">
      <c r="A23" s="271" t="s">
        <v>922</v>
      </c>
    </row>
    <row r="24" ht="33" customHeight="1">
      <c r="A24" s="271" t="s">
        <v>923</v>
      </c>
    </row>
    <row r="25" ht="33" customHeight="1">
      <c r="A25" s="271" t="s">
        <v>924</v>
      </c>
    </row>
    <row r="26" ht="33" customHeight="1">
      <c r="A26" s="271" t="s">
        <v>925</v>
      </c>
    </row>
    <row r="27" ht="33" customHeight="1">
      <c r="A27" s="272"/>
    </row>
    <row r="28" ht="33" customHeight="1">
      <c r="A28" s="272"/>
    </row>
    <row r="29" ht="33" customHeight="1">
      <c r="A29" s="273"/>
    </row>
    <row r="30" ht="33" customHeight="1">
      <c r="A30" s="273"/>
    </row>
    <row r="31" ht="33" customHeight="1">
      <c r="A31" s="273"/>
    </row>
    <row r="32" ht="33" customHeight="1">
      <c r="A32" s="273"/>
    </row>
    <row r="33" ht="33" customHeight="1"/>
    <row r="34" ht="33" customHeight="1"/>
    <row r="35" ht="33" customHeight="1"/>
    <row r="36" ht="33" customHeight="1"/>
    <row r="37" ht="33" customHeight="1"/>
    <row r="38" ht="33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zoomScalePageLayoutView="0" workbookViewId="0" topLeftCell="A1">
      <selection activeCell="A17" sqref="A17"/>
    </sheetView>
  </sheetViews>
  <sheetFormatPr defaultColWidth="9.00390625" defaultRowHeight="14.25"/>
  <cols>
    <col min="1" max="1" width="70.875" style="135" customWidth="1"/>
    <col min="2" max="2" width="28.875" style="135" customWidth="1"/>
    <col min="3" max="3" width="0.12890625" style="135" customWidth="1"/>
    <col min="4" max="255" width="9.00390625" style="135" customWidth="1"/>
    <col min="256" max="16384" width="9.00390625" style="103" customWidth="1"/>
  </cols>
  <sheetData>
    <row r="1" spans="1:3" s="135" customFormat="1" ht="31.5" customHeight="1">
      <c r="A1" s="312" t="s">
        <v>170</v>
      </c>
      <c r="B1" s="312"/>
      <c r="C1" s="312"/>
    </row>
    <row r="2" spans="1:3" s="135" customFormat="1" ht="27" customHeight="1">
      <c r="A2" s="136" t="s">
        <v>171</v>
      </c>
      <c r="B2" s="326" t="s">
        <v>172</v>
      </c>
      <c r="C2" s="326"/>
    </row>
    <row r="3" spans="1:3" s="135" customFormat="1" ht="27" customHeight="1">
      <c r="A3" s="139" t="s">
        <v>36</v>
      </c>
      <c r="B3" s="140" t="s">
        <v>4</v>
      </c>
      <c r="C3" s="141" t="s">
        <v>173</v>
      </c>
    </row>
    <row r="4" spans="1:3" s="135" customFormat="1" ht="30" customHeight="1">
      <c r="A4" s="182" t="s">
        <v>39</v>
      </c>
      <c r="B4" s="183">
        <f>SUM(B5:B25)</f>
        <v>199634</v>
      </c>
      <c r="C4" s="184" t="e">
        <f aca="true" t="shared" si="0" ref="C4:C21">B4/#REF!*100-100</f>
        <v>#REF!</v>
      </c>
    </row>
    <row r="5" spans="1:3" s="135" customFormat="1" ht="30" customHeight="1">
      <c r="A5" s="150" t="s">
        <v>40</v>
      </c>
      <c r="B5" s="183">
        <v>16607</v>
      </c>
      <c r="C5" s="184" t="e">
        <f t="shared" si="0"/>
        <v>#REF!</v>
      </c>
    </row>
    <row r="6" spans="1:3" s="135" customFormat="1" ht="30" customHeight="1">
      <c r="A6" s="150" t="s">
        <v>41</v>
      </c>
      <c r="B6" s="183">
        <v>9495</v>
      </c>
      <c r="C6" s="184" t="e">
        <f t="shared" si="0"/>
        <v>#REF!</v>
      </c>
    </row>
    <row r="7" spans="1:3" s="135" customFormat="1" ht="30" customHeight="1">
      <c r="A7" s="150" t="s">
        <v>42</v>
      </c>
      <c r="B7" s="183">
        <v>36881</v>
      </c>
      <c r="C7" s="184" t="e">
        <f t="shared" si="0"/>
        <v>#REF!</v>
      </c>
    </row>
    <row r="8" spans="1:3" s="135" customFormat="1" ht="30" customHeight="1">
      <c r="A8" s="150" t="s">
        <v>43</v>
      </c>
      <c r="B8" s="183">
        <v>359</v>
      </c>
      <c r="C8" s="184" t="e">
        <f t="shared" si="0"/>
        <v>#REF!</v>
      </c>
    </row>
    <row r="9" spans="1:3" s="135" customFormat="1" ht="30" customHeight="1">
      <c r="A9" s="150" t="s">
        <v>174</v>
      </c>
      <c r="B9" s="183">
        <v>2842</v>
      </c>
      <c r="C9" s="184" t="e">
        <f t="shared" si="0"/>
        <v>#REF!</v>
      </c>
    </row>
    <row r="10" spans="1:3" s="135" customFormat="1" ht="30" customHeight="1">
      <c r="A10" s="150" t="s">
        <v>45</v>
      </c>
      <c r="B10" s="183">
        <v>30547</v>
      </c>
      <c r="C10" s="184" t="e">
        <f t="shared" si="0"/>
        <v>#REF!</v>
      </c>
    </row>
    <row r="11" spans="1:3" s="135" customFormat="1" ht="30" customHeight="1">
      <c r="A11" s="150" t="s">
        <v>175</v>
      </c>
      <c r="B11" s="183">
        <v>30345</v>
      </c>
      <c r="C11" s="184" t="e">
        <f t="shared" si="0"/>
        <v>#REF!</v>
      </c>
    </row>
    <row r="12" spans="1:3" s="135" customFormat="1" ht="30" customHeight="1">
      <c r="A12" s="150" t="s">
        <v>47</v>
      </c>
      <c r="B12" s="183">
        <v>4608</v>
      </c>
      <c r="C12" s="184" t="e">
        <f t="shared" si="0"/>
        <v>#REF!</v>
      </c>
    </row>
    <row r="13" spans="1:3" s="135" customFormat="1" ht="30" customHeight="1">
      <c r="A13" s="150" t="s">
        <v>48</v>
      </c>
      <c r="B13" s="183">
        <v>5478</v>
      </c>
      <c r="C13" s="184" t="e">
        <f t="shared" si="0"/>
        <v>#REF!</v>
      </c>
    </row>
    <row r="14" spans="1:3" s="135" customFormat="1" ht="30" customHeight="1">
      <c r="A14" s="150" t="s">
        <v>49</v>
      </c>
      <c r="B14" s="183">
        <v>40710</v>
      </c>
      <c r="C14" s="184" t="e">
        <f t="shared" si="0"/>
        <v>#REF!</v>
      </c>
    </row>
    <row r="15" spans="1:3" s="135" customFormat="1" ht="30" customHeight="1">
      <c r="A15" s="150" t="s">
        <v>50</v>
      </c>
      <c r="B15" s="183">
        <v>2982</v>
      </c>
      <c r="C15" s="184" t="e">
        <f t="shared" si="0"/>
        <v>#REF!</v>
      </c>
    </row>
    <row r="16" spans="1:3" s="135" customFormat="1" ht="30" customHeight="1">
      <c r="A16" s="185" t="s">
        <v>51</v>
      </c>
      <c r="B16" s="183">
        <v>256</v>
      </c>
      <c r="C16" s="184" t="e">
        <f t="shared" si="0"/>
        <v>#REF!</v>
      </c>
    </row>
    <row r="17" spans="1:3" s="135" customFormat="1" ht="30" customHeight="1">
      <c r="A17" s="185" t="s">
        <v>52</v>
      </c>
      <c r="B17" s="183">
        <v>164</v>
      </c>
      <c r="C17" s="184" t="e">
        <f t="shared" si="0"/>
        <v>#REF!</v>
      </c>
    </row>
    <row r="18" spans="1:3" s="135" customFormat="1" ht="30" customHeight="1">
      <c r="A18" s="185" t="s">
        <v>53</v>
      </c>
      <c r="B18" s="183"/>
      <c r="C18" s="184" t="e">
        <f t="shared" si="0"/>
        <v>#REF!</v>
      </c>
    </row>
    <row r="19" spans="1:3" s="135" customFormat="1" ht="30" customHeight="1">
      <c r="A19" s="186" t="s">
        <v>176</v>
      </c>
      <c r="B19" s="183">
        <v>1134</v>
      </c>
      <c r="C19" s="184" t="e">
        <f t="shared" si="0"/>
        <v>#REF!</v>
      </c>
    </row>
    <row r="20" spans="1:3" s="135" customFormat="1" ht="30" customHeight="1">
      <c r="A20" s="185" t="s">
        <v>55</v>
      </c>
      <c r="B20" s="183">
        <v>8785</v>
      </c>
      <c r="C20" s="184" t="e">
        <f t="shared" si="0"/>
        <v>#REF!</v>
      </c>
    </row>
    <row r="21" spans="1:3" s="135" customFormat="1" ht="30" customHeight="1">
      <c r="A21" s="185" t="s">
        <v>56</v>
      </c>
      <c r="B21" s="183">
        <v>1036</v>
      </c>
      <c r="C21" s="184" t="e">
        <f t="shared" si="0"/>
        <v>#REF!</v>
      </c>
    </row>
    <row r="22" spans="1:3" s="135" customFormat="1" ht="30" customHeight="1">
      <c r="A22" s="186" t="s">
        <v>177</v>
      </c>
      <c r="B22" s="30">
        <v>848</v>
      </c>
      <c r="C22" s="184" t="e">
        <f>B23/#REF!*100-100</f>
        <v>#REF!</v>
      </c>
    </row>
    <row r="23" spans="1:3" s="135" customFormat="1" ht="30" customHeight="1">
      <c r="A23" s="187" t="s">
        <v>178</v>
      </c>
      <c r="B23" s="183">
        <v>1500</v>
      </c>
      <c r="C23" s="184" t="e">
        <f>B24/#REF!*100-100</f>
        <v>#REF!</v>
      </c>
    </row>
    <row r="24" spans="1:3" s="135" customFormat="1" ht="30" customHeight="1">
      <c r="A24" s="150" t="s">
        <v>179</v>
      </c>
      <c r="B24" s="183"/>
      <c r="C24" s="184" t="e">
        <f>B25/#REF!*100-100</f>
        <v>#REF!</v>
      </c>
    </row>
    <row r="25" spans="1:3" s="135" customFormat="1" ht="30" customHeight="1">
      <c r="A25" s="185" t="s">
        <v>180</v>
      </c>
      <c r="B25" s="183">
        <v>5057</v>
      </c>
      <c r="C25" s="184" t="e">
        <f>#REF!/#REF!*100-100</f>
        <v>#REF!</v>
      </c>
    </row>
    <row r="26" spans="1:2" s="135" customFormat="1" ht="14.25">
      <c r="A26" s="152"/>
      <c r="B26" s="152"/>
    </row>
    <row r="27" s="135" customFormat="1" ht="20.25">
      <c r="A27" s="188"/>
    </row>
  </sheetData>
  <sheetProtection/>
  <mergeCells count="2">
    <mergeCell ref="A1:C1"/>
    <mergeCell ref="B2:C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2.125" style="0" customWidth="1"/>
    <col min="2" max="2" width="41.50390625" style="0" customWidth="1"/>
    <col min="3" max="5" width="14.375" style="0" customWidth="1"/>
    <col min="6" max="14" width="9.75390625" style="0" customWidth="1"/>
  </cols>
  <sheetData>
    <row r="1" spans="1:5" ht="14.25">
      <c r="A1" s="275"/>
      <c r="B1" s="275"/>
      <c r="C1" s="276"/>
      <c r="D1" s="276"/>
      <c r="E1" s="276"/>
    </row>
    <row r="2" spans="1:5" ht="21" customHeight="1">
      <c r="A2" s="277"/>
      <c r="B2" s="277" t="s">
        <v>926</v>
      </c>
      <c r="C2" s="278"/>
      <c r="D2" s="278"/>
      <c r="E2" s="278"/>
    </row>
    <row r="3" spans="1:5" ht="20.25" customHeight="1">
      <c r="A3" s="279"/>
      <c r="B3" s="279"/>
      <c r="C3" s="276"/>
      <c r="D3" s="276"/>
      <c r="E3" s="296" t="s">
        <v>909</v>
      </c>
    </row>
    <row r="4" spans="1:5" s="284" customFormat="1" ht="69.75" customHeight="1">
      <c r="A4" s="281" t="s">
        <v>392</v>
      </c>
      <c r="B4" s="281"/>
      <c r="C4" s="282" t="s">
        <v>216</v>
      </c>
      <c r="D4" s="283"/>
      <c r="E4" s="281"/>
    </row>
    <row r="5" spans="1:5" s="284" customFormat="1" ht="19.5" customHeight="1">
      <c r="A5" s="285" t="s">
        <v>393</v>
      </c>
      <c r="B5" s="286" t="s">
        <v>394</v>
      </c>
      <c r="C5" s="287" t="s">
        <v>93</v>
      </c>
      <c r="D5" s="288" t="s">
        <v>395</v>
      </c>
      <c r="E5" s="289" t="s">
        <v>396</v>
      </c>
    </row>
    <row r="6" spans="1:5" s="284" customFormat="1" ht="19.5" customHeight="1">
      <c r="A6" s="290" t="s">
        <v>397</v>
      </c>
      <c r="B6" s="291" t="s">
        <v>397</v>
      </c>
      <c r="C6" s="292">
        <v>2</v>
      </c>
      <c r="D6" s="292">
        <v>3</v>
      </c>
      <c r="E6" s="292">
        <v>4</v>
      </c>
    </row>
    <row r="7" spans="1:5" s="295" customFormat="1" ht="19.5" customHeight="1">
      <c r="A7" s="293">
        <v>201</v>
      </c>
      <c r="B7" s="293" t="s">
        <v>398</v>
      </c>
      <c r="C7" s="294">
        <v>498786529.95</v>
      </c>
      <c r="D7" s="294">
        <v>386775111.95</v>
      </c>
      <c r="E7" s="294">
        <v>112011418</v>
      </c>
    </row>
    <row r="8" spans="1:5" s="284" customFormat="1" ht="19.5" customHeight="1">
      <c r="A8" s="293">
        <v>20101</v>
      </c>
      <c r="B8" s="293" t="s">
        <v>399</v>
      </c>
      <c r="C8" s="294">
        <v>9324812.23</v>
      </c>
      <c r="D8" s="294">
        <v>6453512.23</v>
      </c>
      <c r="E8" s="294">
        <v>2871300</v>
      </c>
    </row>
    <row r="9" spans="1:5" s="284" customFormat="1" ht="19.5" customHeight="1">
      <c r="A9" s="293">
        <v>2010101</v>
      </c>
      <c r="B9" s="293" t="s">
        <v>400</v>
      </c>
      <c r="C9" s="294">
        <v>7351164.23</v>
      </c>
      <c r="D9" s="294">
        <v>5088764.23</v>
      </c>
      <c r="E9" s="294">
        <v>2262400</v>
      </c>
    </row>
    <row r="10" spans="1:5" s="284" customFormat="1" ht="19.5" customHeight="1">
      <c r="A10" s="293">
        <v>2010104</v>
      </c>
      <c r="B10" s="293" t="s">
        <v>401</v>
      </c>
      <c r="C10" s="294">
        <v>380000</v>
      </c>
      <c r="D10" s="294">
        <v>0</v>
      </c>
      <c r="E10" s="294">
        <v>380000</v>
      </c>
    </row>
    <row r="11" spans="1:5" s="284" customFormat="1" ht="19.5" customHeight="1">
      <c r="A11" s="293">
        <v>2010109</v>
      </c>
      <c r="B11" s="293" t="s">
        <v>402</v>
      </c>
      <c r="C11" s="294">
        <v>1513868</v>
      </c>
      <c r="D11" s="294">
        <v>1284968</v>
      </c>
      <c r="E11" s="294">
        <v>228900</v>
      </c>
    </row>
    <row r="12" spans="1:5" s="284" customFormat="1" ht="19.5" customHeight="1">
      <c r="A12" s="293">
        <v>2010150</v>
      </c>
      <c r="B12" s="293" t="s">
        <v>403</v>
      </c>
      <c r="C12" s="294">
        <v>79780</v>
      </c>
      <c r="D12" s="294">
        <v>79780</v>
      </c>
      <c r="E12" s="294">
        <v>0</v>
      </c>
    </row>
    <row r="13" spans="1:5" s="284" customFormat="1" ht="19.5" customHeight="1">
      <c r="A13" s="293">
        <v>20102</v>
      </c>
      <c r="B13" s="293" t="s">
        <v>404</v>
      </c>
      <c r="C13" s="294">
        <v>2754266</v>
      </c>
      <c r="D13" s="294">
        <v>1483866</v>
      </c>
      <c r="E13" s="294">
        <v>1270400</v>
      </c>
    </row>
    <row r="14" spans="1:5" s="284" customFormat="1" ht="19.5" customHeight="1">
      <c r="A14" s="293">
        <v>2010201</v>
      </c>
      <c r="B14" s="293" t="s">
        <v>405</v>
      </c>
      <c r="C14" s="294">
        <v>2414266</v>
      </c>
      <c r="D14" s="294">
        <v>1483866</v>
      </c>
      <c r="E14" s="294">
        <v>930400</v>
      </c>
    </row>
    <row r="15" spans="1:5" s="284" customFormat="1" ht="19.5" customHeight="1">
      <c r="A15" s="293">
        <v>2010204</v>
      </c>
      <c r="B15" s="293" t="s">
        <v>406</v>
      </c>
      <c r="C15" s="294">
        <v>340000</v>
      </c>
      <c r="D15" s="294">
        <v>0</v>
      </c>
      <c r="E15" s="294">
        <v>340000</v>
      </c>
    </row>
    <row r="16" spans="1:5" s="284" customFormat="1" ht="19.5" customHeight="1">
      <c r="A16" s="293">
        <v>20103</v>
      </c>
      <c r="B16" s="293" t="s">
        <v>407</v>
      </c>
      <c r="C16" s="294">
        <v>346617997.6</v>
      </c>
      <c r="D16" s="294">
        <v>295794679.6</v>
      </c>
      <c r="E16" s="294">
        <v>50823318</v>
      </c>
    </row>
    <row r="17" spans="1:5" s="284" customFormat="1" ht="19.5" customHeight="1">
      <c r="A17" s="293">
        <v>2010301</v>
      </c>
      <c r="B17" s="293" t="s">
        <v>408</v>
      </c>
      <c r="C17" s="294">
        <v>345075143.6</v>
      </c>
      <c r="D17" s="294">
        <v>295121825.6</v>
      </c>
      <c r="E17" s="294">
        <v>49953318</v>
      </c>
    </row>
    <row r="18" spans="1:5" s="284" customFormat="1" ht="19.5" customHeight="1">
      <c r="A18" s="293">
        <v>2010350</v>
      </c>
      <c r="B18" s="293" t="s">
        <v>409</v>
      </c>
      <c r="C18" s="294">
        <v>1418585</v>
      </c>
      <c r="D18" s="294">
        <v>548585</v>
      </c>
      <c r="E18" s="294">
        <v>870000</v>
      </c>
    </row>
    <row r="19" spans="1:5" s="284" customFormat="1" ht="19.5" customHeight="1">
      <c r="A19" s="293">
        <v>2010399</v>
      </c>
      <c r="B19" s="293" t="s">
        <v>410</v>
      </c>
      <c r="C19" s="294">
        <v>124269</v>
      </c>
      <c r="D19" s="294">
        <v>124269</v>
      </c>
      <c r="E19" s="294">
        <v>0</v>
      </c>
    </row>
    <row r="20" spans="1:5" s="284" customFormat="1" ht="19.5" customHeight="1">
      <c r="A20" s="293">
        <v>20104</v>
      </c>
      <c r="B20" s="293" t="s">
        <v>411</v>
      </c>
      <c r="C20" s="294">
        <v>8337000</v>
      </c>
      <c r="D20" s="294">
        <v>1982300</v>
      </c>
      <c r="E20" s="294">
        <v>6354700</v>
      </c>
    </row>
    <row r="21" spans="1:5" s="284" customFormat="1" ht="19.5" customHeight="1">
      <c r="A21" s="293">
        <v>2010401</v>
      </c>
      <c r="B21" s="293" t="s">
        <v>412</v>
      </c>
      <c r="C21" s="294">
        <v>3947300</v>
      </c>
      <c r="D21" s="294">
        <v>1982300</v>
      </c>
      <c r="E21" s="294">
        <v>1965000</v>
      </c>
    </row>
    <row r="22" spans="1:5" s="284" customFormat="1" ht="19.5" customHeight="1">
      <c r="A22" s="293">
        <v>2010499</v>
      </c>
      <c r="B22" s="293" t="s">
        <v>413</v>
      </c>
      <c r="C22" s="294">
        <v>4389700</v>
      </c>
      <c r="D22" s="294">
        <v>0</v>
      </c>
      <c r="E22" s="294">
        <v>4389700</v>
      </c>
    </row>
    <row r="23" spans="1:5" s="284" customFormat="1" ht="19.5" customHeight="1">
      <c r="A23" s="293">
        <v>20105</v>
      </c>
      <c r="B23" s="293" t="s">
        <v>414</v>
      </c>
      <c r="C23" s="294">
        <v>4386400</v>
      </c>
      <c r="D23" s="294">
        <v>2350200</v>
      </c>
      <c r="E23" s="294">
        <v>2036200</v>
      </c>
    </row>
    <row r="24" spans="1:5" s="284" customFormat="1" ht="19.5" customHeight="1">
      <c r="A24" s="293">
        <v>2010501</v>
      </c>
      <c r="B24" s="293" t="s">
        <v>415</v>
      </c>
      <c r="C24" s="294">
        <v>2886400</v>
      </c>
      <c r="D24" s="294">
        <v>2050200</v>
      </c>
      <c r="E24" s="294">
        <v>836200</v>
      </c>
    </row>
    <row r="25" spans="1:5" s="284" customFormat="1" ht="19.5" customHeight="1">
      <c r="A25" s="293">
        <v>2010507</v>
      </c>
      <c r="B25" s="293" t="s">
        <v>416</v>
      </c>
      <c r="C25" s="294">
        <v>1500000</v>
      </c>
      <c r="D25" s="294">
        <v>300000</v>
      </c>
      <c r="E25" s="294">
        <v>1200000</v>
      </c>
    </row>
    <row r="26" spans="1:5" s="284" customFormat="1" ht="19.5" customHeight="1">
      <c r="A26" s="293">
        <v>20106</v>
      </c>
      <c r="B26" s="293" t="s">
        <v>417</v>
      </c>
      <c r="C26" s="294">
        <v>30951424.2</v>
      </c>
      <c r="D26" s="294">
        <v>24451424.2</v>
      </c>
      <c r="E26" s="294">
        <v>6500000</v>
      </c>
    </row>
    <row r="27" spans="1:5" s="284" customFormat="1" ht="19.5" customHeight="1">
      <c r="A27" s="293">
        <v>2010601</v>
      </c>
      <c r="B27" s="293" t="s">
        <v>418</v>
      </c>
      <c r="C27" s="294">
        <v>16732426</v>
      </c>
      <c r="D27" s="294">
        <v>15532426</v>
      </c>
      <c r="E27" s="294">
        <v>1200000</v>
      </c>
    </row>
    <row r="28" spans="1:5" s="284" customFormat="1" ht="19.5" customHeight="1">
      <c r="A28" s="293">
        <v>2010607</v>
      </c>
      <c r="B28" s="293" t="s">
        <v>419</v>
      </c>
      <c r="C28" s="294">
        <v>1220000</v>
      </c>
      <c r="D28" s="294">
        <v>920000</v>
      </c>
      <c r="E28" s="294">
        <v>300000</v>
      </c>
    </row>
    <row r="29" spans="1:5" s="284" customFormat="1" ht="19.5" customHeight="1">
      <c r="A29" s="293">
        <v>2010608</v>
      </c>
      <c r="B29" s="293" t="s">
        <v>420</v>
      </c>
      <c r="C29" s="294">
        <v>1643500</v>
      </c>
      <c r="D29" s="294">
        <v>1643500</v>
      </c>
      <c r="E29" s="294">
        <v>0</v>
      </c>
    </row>
    <row r="30" spans="1:5" s="284" customFormat="1" ht="19.5" customHeight="1">
      <c r="A30" s="293">
        <v>2010650</v>
      </c>
      <c r="B30" s="293" t="s">
        <v>421</v>
      </c>
      <c r="C30" s="294">
        <v>5905498.2</v>
      </c>
      <c r="D30" s="294">
        <v>5905498.2</v>
      </c>
      <c r="E30" s="294">
        <v>0</v>
      </c>
    </row>
    <row r="31" spans="1:5" s="284" customFormat="1" ht="19.5" customHeight="1">
      <c r="A31" s="293">
        <v>2010699</v>
      </c>
      <c r="B31" s="293" t="s">
        <v>422</v>
      </c>
      <c r="C31" s="294">
        <v>5450000</v>
      </c>
      <c r="D31" s="294">
        <v>450000</v>
      </c>
      <c r="E31" s="294">
        <v>5000000</v>
      </c>
    </row>
    <row r="32" spans="1:5" s="284" customFormat="1" ht="12">
      <c r="A32" s="293">
        <v>20108</v>
      </c>
      <c r="B32" s="293" t="s">
        <v>423</v>
      </c>
      <c r="C32" s="294">
        <v>4309856</v>
      </c>
      <c r="D32" s="294">
        <v>2954856</v>
      </c>
      <c r="E32" s="294">
        <v>1355000</v>
      </c>
    </row>
    <row r="33" spans="1:5" s="284" customFormat="1" ht="12">
      <c r="A33" s="293">
        <v>2010801</v>
      </c>
      <c r="B33" s="293" t="s">
        <v>424</v>
      </c>
      <c r="C33" s="294">
        <v>3509856</v>
      </c>
      <c r="D33" s="294">
        <v>2954856</v>
      </c>
      <c r="E33" s="294">
        <v>555000</v>
      </c>
    </row>
    <row r="34" spans="1:5" s="284" customFormat="1" ht="12">
      <c r="A34" s="293">
        <v>2010804</v>
      </c>
      <c r="B34" s="293" t="s">
        <v>425</v>
      </c>
      <c r="C34" s="294">
        <v>600000</v>
      </c>
      <c r="D34" s="294">
        <v>0</v>
      </c>
      <c r="E34" s="294">
        <v>600000</v>
      </c>
    </row>
    <row r="35" spans="1:5" s="284" customFormat="1" ht="12">
      <c r="A35" s="293">
        <v>2010806</v>
      </c>
      <c r="B35" s="293" t="s">
        <v>426</v>
      </c>
      <c r="C35" s="294">
        <v>200000</v>
      </c>
      <c r="D35" s="294">
        <v>0</v>
      </c>
      <c r="E35" s="294">
        <v>200000</v>
      </c>
    </row>
    <row r="36" spans="1:5" s="284" customFormat="1" ht="12">
      <c r="A36" s="293">
        <v>20110</v>
      </c>
      <c r="B36" s="293" t="s">
        <v>427</v>
      </c>
      <c r="C36" s="294">
        <v>520000</v>
      </c>
      <c r="D36" s="294">
        <v>520000</v>
      </c>
      <c r="E36" s="294">
        <v>0</v>
      </c>
    </row>
    <row r="37" spans="1:5" s="284" customFormat="1" ht="12">
      <c r="A37" s="293">
        <v>2011003</v>
      </c>
      <c r="B37" s="293" t="s">
        <v>428</v>
      </c>
      <c r="C37" s="294">
        <v>520000</v>
      </c>
      <c r="D37" s="294">
        <v>520000</v>
      </c>
      <c r="E37" s="294">
        <v>0</v>
      </c>
    </row>
    <row r="38" spans="1:5" s="284" customFormat="1" ht="12">
      <c r="A38" s="293">
        <v>20111</v>
      </c>
      <c r="B38" s="293" t="s">
        <v>429</v>
      </c>
      <c r="C38" s="294">
        <v>12758767</v>
      </c>
      <c r="D38" s="294">
        <v>6888767</v>
      </c>
      <c r="E38" s="294">
        <v>5870000</v>
      </c>
    </row>
    <row r="39" spans="1:5" s="284" customFormat="1" ht="12">
      <c r="A39" s="293">
        <v>2011101</v>
      </c>
      <c r="B39" s="293" t="s">
        <v>430</v>
      </c>
      <c r="C39" s="294">
        <v>11078767</v>
      </c>
      <c r="D39" s="294">
        <v>6888767</v>
      </c>
      <c r="E39" s="294">
        <v>4190000</v>
      </c>
    </row>
    <row r="40" spans="1:5" s="284" customFormat="1" ht="12">
      <c r="A40" s="293">
        <v>2011104</v>
      </c>
      <c r="B40" s="293" t="s">
        <v>431</v>
      </c>
      <c r="C40" s="294">
        <v>580000</v>
      </c>
      <c r="D40" s="294">
        <v>0</v>
      </c>
      <c r="E40" s="294">
        <v>580000</v>
      </c>
    </row>
    <row r="41" spans="1:5" s="284" customFormat="1" ht="12">
      <c r="A41" s="293">
        <v>2011105</v>
      </c>
      <c r="B41" s="293" t="s">
        <v>432</v>
      </c>
      <c r="C41" s="294">
        <v>1100000</v>
      </c>
      <c r="D41" s="294">
        <v>0</v>
      </c>
      <c r="E41" s="294">
        <v>1100000</v>
      </c>
    </row>
    <row r="42" spans="1:5" s="284" customFormat="1" ht="12">
      <c r="A42" s="293">
        <v>20113</v>
      </c>
      <c r="B42" s="293" t="s">
        <v>433</v>
      </c>
      <c r="C42" s="294">
        <v>4552606</v>
      </c>
      <c r="D42" s="294">
        <v>1448606</v>
      </c>
      <c r="E42" s="294">
        <v>3104000</v>
      </c>
    </row>
    <row r="43" spans="1:5" s="284" customFormat="1" ht="12">
      <c r="A43" s="293">
        <v>2011301</v>
      </c>
      <c r="B43" s="293" t="s">
        <v>434</v>
      </c>
      <c r="C43" s="294">
        <v>1552606</v>
      </c>
      <c r="D43" s="294">
        <v>1448606</v>
      </c>
      <c r="E43" s="294">
        <v>104000</v>
      </c>
    </row>
    <row r="44" spans="1:5" s="284" customFormat="1" ht="12">
      <c r="A44" s="293">
        <v>2011308</v>
      </c>
      <c r="B44" s="293" t="s">
        <v>435</v>
      </c>
      <c r="C44" s="294">
        <v>3000000</v>
      </c>
      <c r="D44" s="294">
        <v>0</v>
      </c>
      <c r="E44" s="294">
        <v>3000000</v>
      </c>
    </row>
    <row r="45" spans="1:5" s="284" customFormat="1" ht="12">
      <c r="A45" s="293">
        <v>20126</v>
      </c>
      <c r="B45" s="293" t="s">
        <v>436</v>
      </c>
      <c r="C45" s="294">
        <v>1056145</v>
      </c>
      <c r="D45" s="294">
        <v>976145</v>
      </c>
      <c r="E45" s="294">
        <v>80000</v>
      </c>
    </row>
    <row r="46" spans="1:5" s="284" customFormat="1" ht="12">
      <c r="A46" s="293">
        <v>2012601</v>
      </c>
      <c r="B46" s="293" t="s">
        <v>437</v>
      </c>
      <c r="C46" s="294">
        <v>976145</v>
      </c>
      <c r="D46" s="294">
        <v>976145</v>
      </c>
      <c r="E46" s="294">
        <v>0</v>
      </c>
    </row>
    <row r="47" spans="1:5" s="284" customFormat="1" ht="12">
      <c r="A47" s="293">
        <v>2012604</v>
      </c>
      <c r="B47" s="293" t="s">
        <v>438</v>
      </c>
      <c r="C47" s="294">
        <v>80000</v>
      </c>
      <c r="D47" s="294">
        <v>0</v>
      </c>
      <c r="E47" s="294">
        <v>80000</v>
      </c>
    </row>
    <row r="48" spans="1:5" s="284" customFormat="1" ht="12">
      <c r="A48" s="293">
        <v>20128</v>
      </c>
      <c r="B48" s="293" t="s">
        <v>439</v>
      </c>
      <c r="C48" s="294">
        <v>299144</v>
      </c>
      <c r="D48" s="294">
        <v>209144</v>
      </c>
      <c r="E48" s="294">
        <v>90000</v>
      </c>
    </row>
    <row r="49" spans="1:5" s="284" customFormat="1" ht="12">
      <c r="A49" s="293">
        <v>2012801</v>
      </c>
      <c r="B49" s="293" t="s">
        <v>440</v>
      </c>
      <c r="C49" s="294">
        <v>299144</v>
      </c>
      <c r="D49" s="294">
        <v>209144</v>
      </c>
      <c r="E49" s="294">
        <v>90000</v>
      </c>
    </row>
    <row r="50" spans="1:5" s="284" customFormat="1" ht="12">
      <c r="A50" s="293">
        <v>20129</v>
      </c>
      <c r="B50" s="293" t="s">
        <v>441</v>
      </c>
      <c r="C50" s="294">
        <v>2609312.4</v>
      </c>
      <c r="D50" s="294">
        <v>2334312.4</v>
      </c>
      <c r="E50" s="294">
        <v>275000</v>
      </c>
    </row>
    <row r="51" spans="1:5" s="284" customFormat="1" ht="12">
      <c r="A51" s="293">
        <v>2012901</v>
      </c>
      <c r="B51" s="293" t="s">
        <v>442</v>
      </c>
      <c r="C51" s="294">
        <v>2609312.4</v>
      </c>
      <c r="D51" s="294">
        <v>2334312.4</v>
      </c>
      <c r="E51" s="294">
        <v>275000</v>
      </c>
    </row>
    <row r="52" spans="1:5" s="284" customFormat="1" ht="12">
      <c r="A52" s="293">
        <v>20131</v>
      </c>
      <c r="B52" s="293" t="s">
        <v>443</v>
      </c>
      <c r="C52" s="294">
        <v>27789710.8</v>
      </c>
      <c r="D52" s="294">
        <v>14380810.8</v>
      </c>
      <c r="E52" s="294">
        <v>13408900</v>
      </c>
    </row>
    <row r="53" spans="1:5" s="284" customFormat="1" ht="12">
      <c r="A53" s="293">
        <v>2013101</v>
      </c>
      <c r="B53" s="293" t="s">
        <v>444</v>
      </c>
      <c r="C53" s="294">
        <v>15641982.8</v>
      </c>
      <c r="D53" s="294">
        <v>11147682.8</v>
      </c>
      <c r="E53" s="294">
        <v>4494300</v>
      </c>
    </row>
    <row r="54" spans="1:5" s="284" customFormat="1" ht="12">
      <c r="A54" s="293">
        <v>2013150</v>
      </c>
      <c r="B54" s="293" t="s">
        <v>445</v>
      </c>
      <c r="C54" s="294">
        <v>9730728</v>
      </c>
      <c r="D54" s="294">
        <v>816128</v>
      </c>
      <c r="E54" s="294">
        <v>8914600</v>
      </c>
    </row>
    <row r="55" spans="1:5" s="284" customFormat="1" ht="12">
      <c r="A55" s="293">
        <v>2013199</v>
      </c>
      <c r="B55" s="293" t="s">
        <v>446</v>
      </c>
      <c r="C55" s="294">
        <v>2417000</v>
      </c>
      <c r="D55" s="294">
        <v>2417000</v>
      </c>
      <c r="E55" s="294">
        <v>0</v>
      </c>
    </row>
    <row r="56" spans="1:5" s="284" customFormat="1" ht="12">
      <c r="A56" s="293">
        <v>20132</v>
      </c>
      <c r="B56" s="293" t="s">
        <v>447</v>
      </c>
      <c r="C56" s="294">
        <v>8723700</v>
      </c>
      <c r="D56" s="294">
        <v>2228700</v>
      </c>
      <c r="E56" s="294">
        <v>6495000</v>
      </c>
    </row>
    <row r="57" spans="1:5" s="284" customFormat="1" ht="12">
      <c r="A57" s="293">
        <v>2013201</v>
      </c>
      <c r="B57" s="293" t="s">
        <v>448</v>
      </c>
      <c r="C57" s="294">
        <v>8723700</v>
      </c>
      <c r="D57" s="294">
        <v>2228700</v>
      </c>
      <c r="E57" s="294">
        <v>6495000</v>
      </c>
    </row>
    <row r="58" spans="1:5" s="284" customFormat="1" ht="12">
      <c r="A58" s="293">
        <v>20133</v>
      </c>
      <c r="B58" s="293" t="s">
        <v>449</v>
      </c>
      <c r="C58" s="294">
        <v>4191800</v>
      </c>
      <c r="D58" s="294">
        <v>1566800</v>
      </c>
      <c r="E58" s="294">
        <v>2625000</v>
      </c>
    </row>
    <row r="59" spans="1:5" s="284" customFormat="1" ht="12">
      <c r="A59" s="293">
        <v>2013301</v>
      </c>
      <c r="B59" s="293" t="s">
        <v>450</v>
      </c>
      <c r="C59" s="294">
        <v>3315200</v>
      </c>
      <c r="D59" s="294">
        <v>690200</v>
      </c>
      <c r="E59" s="294">
        <v>2625000</v>
      </c>
    </row>
    <row r="60" spans="1:5" s="284" customFormat="1" ht="12">
      <c r="A60" s="293">
        <v>2013350</v>
      </c>
      <c r="B60" s="293" t="s">
        <v>451</v>
      </c>
      <c r="C60" s="294">
        <v>770500</v>
      </c>
      <c r="D60" s="294">
        <v>770500</v>
      </c>
      <c r="E60" s="294">
        <v>0</v>
      </c>
    </row>
    <row r="61" spans="1:5" s="284" customFormat="1" ht="12">
      <c r="A61" s="293">
        <v>2013399</v>
      </c>
      <c r="B61" s="293" t="s">
        <v>452</v>
      </c>
      <c r="C61" s="294">
        <v>106100</v>
      </c>
      <c r="D61" s="294">
        <v>106100</v>
      </c>
      <c r="E61" s="294">
        <v>0</v>
      </c>
    </row>
    <row r="62" spans="1:5" s="284" customFormat="1" ht="12">
      <c r="A62" s="293">
        <v>20134</v>
      </c>
      <c r="B62" s="293" t="s">
        <v>453</v>
      </c>
      <c r="C62" s="294">
        <v>1667236</v>
      </c>
      <c r="D62" s="294">
        <v>746036</v>
      </c>
      <c r="E62" s="294">
        <v>921200</v>
      </c>
    </row>
    <row r="63" spans="1:5" s="284" customFormat="1" ht="12">
      <c r="A63" s="293">
        <v>2013401</v>
      </c>
      <c r="B63" s="293" t="s">
        <v>454</v>
      </c>
      <c r="C63" s="294">
        <v>1667236</v>
      </c>
      <c r="D63" s="294">
        <v>746036</v>
      </c>
      <c r="E63" s="294">
        <v>921200</v>
      </c>
    </row>
    <row r="64" spans="1:5" s="284" customFormat="1" ht="12">
      <c r="A64" s="293">
        <v>20138</v>
      </c>
      <c r="B64" s="293" t="s">
        <v>455</v>
      </c>
      <c r="C64" s="294">
        <v>27936352.72</v>
      </c>
      <c r="D64" s="294">
        <v>20004952.72</v>
      </c>
      <c r="E64" s="294">
        <v>7931400</v>
      </c>
    </row>
    <row r="65" spans="1:5" s="284" customFormat="1" ht="12">
      <c r="A65" s="293">
        <v>2013801</v>
      </c>
      <c r="B65" s="293" t="s">
        <v>456</v>
      </c>
      <c r="C65" s="294">
        <v>20373699.4</v>
      </c>
      <c r="D65" s="294">
        <v>17978699.4</v>
      </c>
      <c r="E65" s="294">
        <v>2395000</v>
      </c>
    </row>
    <row r="66" spans="1:5" s="284" customFormat="1" ht="12">
      <c r="A66" s="293">
        <v>2013802</v>
      </c>
      <c r="B66" s="293" t="s">
        <v>457</v>
      </c>
      <c r="C66" s="294">
        <v>410000</v>
      </c>
      <c r="D66" s="294">
        <v>0</v>
      </c>
      <c r="E66" s="294">
        <v>410000</v>
      </c>
    </row>
    <row r="67" spans="1:5" s="284" customFormat="1" ht="12">
      <c r="A67" s="293">
        <v>2013804</v>
      </c>
      <c r="B67" s="293" t="s">
        <v>458</v>
      </c>
      <c r="C67" s="294">
        <v>1830000</v>
      </c>
      <c r="D67" s="294">
        <v>0</v>
      </c>
      <c r="E67" s="294">
        <v>1830000</v>
      </c>
    </row>
    <row r="68" spans="1:5" s="284" customFormat="1" ht="12">
      <c r="A68" s="293">
        <v>2013805</v>
      </c>
      <c r="B68" s="293" t="s">
        <v>459</v>
      </c>
      <c r="C68" s="294">
        <v>1981500</v>
      </c>
      <c r="D68" s="294">
        <v>0</v>
      </c>
      <c r="E68" s="294">
        <v>1981500</v>
      </c>
    </row>
    <row r="69" spans="1:5" s="284" customFormat="1" ht="12">
      <c r="A69" s="293">
        <v>2013809</v>
      </c>
      <c r="B69" s="293" t="s">
        <v>460</v>
      </c>
      <c r="C69" s="294">
        <v>714900</v>
      </c>
      <c r="D69" s="294">
        <v>0</v>
      </c>
      <c r="E69" s="294">
        <v>714900</v>
      </c>
    </row>
    <row r="70" spans="1:5" s="284" customFormat="1" ht="12">
      <c r="A70" s="293">
        <v>2013850</v>
      </c>
      <c r="B70" s="293" t="s">
        <v>461</v>
      </c>
      <c r="C70" s="294">
        <v>2626253.32</v>
      </c>
      <c r="D70" s="294">
        <v>2026253.32</v>
      </c>
      <c r="E70" s="294">
        <v>600000</v>
      </c>
    </row>
    <row r="71" spans="1:5" s="284" customFormat="1" ht="12">
      <c r="A71" s="293">
        <v>204</v>
      </c>
      <c r="B71" s="293" t="s">
        <v>462</v>
      </c>
      <c r="C71" s="294">
        <v>111980222.52</v>
      </c>
      <c r="D71" s="294">
        <v>64262622.52</v>
      </c>
      <c r="E71" s="294">
        <v>47717600</v>
      </c>
    </row>
    <row r="72" spans="1:5" s="284" customFormat="1" ht="12">
      <c r="A72" s="293">
        <v>20401</v>
      </c>
      <c r="B72" s="293" t="s">
        <v>463</v>
      </c>
      <c r="C72" s="294">
        <v>3650000</v>
      </c>
      <c r="D72" s="294">
        <v>0</v>
      </c>
      <c r="E72" s="294">
        <v>3650000</v>
      </c>
    </row>
    <row r="73" spans="1:5" s="284" customFormat="1" ht="12">
      <c r="A73" s="293">
        <v>2040101</v>
      </c>
      <c r="B73" s="293" t="s">
        <v>464</v>
      </c>
      <c r="C73" s="294">
        <v>3650000</v>
      </c>
      <c r="D73" s="294">
        <v>0</v>
      </c>
      <c r="E73" s="294">
        <v>3650000</v>
      </c>
    </row>
    <row r="74" spans="1:5" s="284" customFormat="1" ht="12">
      <c r="A74" s="293">
        <v>20402</v>
      </c>
      <c r="B74" s="293" t="s">
        <v>465</v>
      </c>
      <c r="C74" s="294">
        <v>74021932.52</v>
      </c>
      <c r="D74" s="294">
        <v>42570832.52</v>
      </c>
      <c r="E74" s="294">
        <v>31451100</v>
      </c>
    </row>
    <row r="75" spans="1:5" s="284" customFormat="1" ht="12">
      <c r="A75" s="293">
        <v>2040201</v>
      </c>
      <c r="B75" s="293" t="s">
        <v>466</v>
      </c>
      <c r="C75" s="294">
        <v>47280832.52</v>
      </c>
      <c r="D75" s="294">
        <v>42570832.52</v>
      </c>
      <c r="E75" s="294">
        <v>4710000</v>
      </c>
    </row>
    <row r="76" spans="1:5" s="284" customFormat="1" ht="12">
      <c r="A76" s="293">
        <v>2040202</v>
      </c>
      <c r="B76" s="293" t="s">
        <v>467</v>
      </c>
      <c r="C76" s="294">
        <v>26741100</v>
      </c>
      <c r="D76" s="294">
        <v>0</v>
      </c>
      <c r="E76" s="294">
        <v>26741100</v>
      </c>
    </row>
    <row r="77" spans="1:5" s="284" customFormat="1" ht="12">
      <c r="A77" s="293">
        <v>20404</v>
      </c>
      <c r="B77" s="293" t="s">
        <v>468</v>
      </c>
      <c r="C77" s="294">
        <v>10623000</v>
      </c>
      <c r="D77" s="294">
        <v>7473000</v>
      </c>
      <c r="E77" s="294">
        <v>3150000</v>
      </c>
    </row>
    <row r="78" spans="1:5" s="284" customFormat="1" ht="12">
      <c r="A78" s="293">
        <v>2040401</v>
      </c>
      <c r="B78" s="293" t="s">
        <v>469</v>
      </c>
      <c r="C78" s="294">
        <v>7458400</v>
      </c>
      <c r="D78" s="294">
        <v>6908400</v>
      </c>
      <c r="E78" s="294">
        <v>550000</v>
      </c>
    </row>
    <row r="79" spans="1:5" s="284" customFormat="1" ht="12">
      <c r="A79" s="293">
        <v>2040402</v>
      </c>
      <c r="B79" s="293" t="s">
        <v>470</v>
      </c>
      <c r="C79" s="294">
        <v>464600</v>
      </c>
      <c r="D79" s="294">
        <v>464600</v>
      </c>
      <c r="E79" s="294">
        <v>0</v>
      </c>
    </row>
    <row r="80" spans="1:5" s="284" customFormat="1" ht="12">
      <c r="A80" s="293">
        <v>2040409</v>
      </c>
      <c r="B80" s="293" t="s">
        <v>471</v>
      </c>
      <c r="C80" s="294">
        <v>2600000</v>
      </c>
      <c r="D80" s="294">
        <v>0</v>
      </c>
      <c r="E80" s="294">
        <v>2600000</v>
      </c>
    </row>
    <row r="81" spans="1:5" s="284" customFormat="1" ht="12">
      <c r="A81" s="293">
        <v>2040499</v>
      </c>
      <c r="B81" s="293" t="s">
        <v>472</v>
      </c>
      <c r="C81" s="294">
        <v>100000</v>
      </c>
      <c r="D81" s="294">
        <v>100000</v>
      </c>
      <c r="E81" s="294">
        <v>0</v>
      </c>
    </row>
    <row r="82" spans="1:5" s="284" customFormat="1" ht="12">
      <c r="A82" s="293">
        <v>20405</v>
      </c>
      <c r="B82" s="293" t="s">
        <v>473</v>
      </c>
      <c r="C82" s="294">
        <v>18255705.8</v>
      </c>
      <c r="D82" s="294">
        <v>10034205.8</v>
      </c>
      <c r="E82" s="294">
        <v>8221500</v>
      </c>
    </row>
    <row r="83" spans="1:5" s="284" customFormat="1" ht="12">
      <c r="A83" s="293">
        <v>2040501</v>
      </c>
      <c r="B83" s="293" t="s">
        <v>474</v>
      </c>
      <c r="C83" s="294">
        <v>18255705.8</v>
      </c>
      <c r="D83" s="294">
        <v>10034205.8</v>
      </c>
      <c r="E83" s="294">
        <v>8221500</v>
      </c>
    </row>
    <row r="84" spans="1:5" s="284" customFormat="1" ht="12">
      <c r="A84" s="293">
        <v>20406</v>
      </c>
      <c r="B84" s="293" t="s">
        <v>475</v>
      </c>
      <c r="C84" s="294">
        <v>5384584.2</v>
      </c>
      <c r="D84" s="294">
        <v>4184584.2</v>
      </c>
      <c r="E84" s="294">
        <v>1200000</v>
      </c>
    </row>
    <row r="85" spans="1:5" s="284" customFormat="1" ht="12">
      <c r="A85" s="293">
        <v>2040601</v>
      </c>
      <c r="B85" s="293" t="s">
        <v>476</v>
      </c>
      <c r="C85" s="294">
        <v>2534889</v>
      </c>
      <c r="D85" s="294">
        <v>2534889</v>
      </c>
      <c r="E85" s="294">
        <v>0</v>
      </c>
    </row>
    <row r="86" spans="1:5" s="284" customFormat="1" ht="12">
      <c r="A86" s="293">
        <v>2040604</v>
      </c>
      <c r="B86" s="293" t="s">
        <v>477</v>
      </c>
      <c r="C86" s="294">
        <v>180000</v>
      </c>
      <c r="D86" s="294">
        <v>0</v>
      </c>
      <c r="E86" s="294">
        <v>180000</v>
      </c>
    </row>
    <row r="87" spans="1:5" s="284" customFormat="1" ht="12">
      <c r="A87" s="293">
        <v>2040605</v>
      </c>
      <c r="B87" s="293" t="s">
        <v>478</v>
      </c>
      <c r="C87" s="294">
        <v>150000</v>
      </c>
      <c r="D87" s="294">
        <v>0</v>
      </c>
      <c r="E87" s="294">
        <v>150000</v>
      </c>
    </row>
    <row r="88" spans="1:5" s="284" customFormat="1" ht="12">
      <c r="A88" s="293">
        <v>2040607</v>
      </c>
      <c r="B88" s="293" t="s">
        <v>479</v>
      </c>
      <c r="C88" s="294">
        <v>50000</v>
      </c>
      <c r="D88" s="294">
        <v>0</v>
      </c>
      <c r="E88" s="294">
        <v>50000</v>
      </c>
    </row>
    <row r="89" spans="1:5" s="284" customFormat="1" ht="12">
      <c r="A89" s="293">
        <v>2040610</v>
      </c>
      <c r="B89" s="293" t="s">
        <v>480</v>
      </c>
      <c r="C89" s="294">
        <v>220000</v>
      </c>
      <c r="D89" s="294">
        <v>0</v>
      </c>
      <c r="E89" s="294">
        <v>220000</v>
      </c>
    </row>
    <row r="90" spans="1:5" s="284" customFormat="1" ht="12">
      <c r="A90" s="293">
        <v>2040612</v>
      </c>
      <c r="B90" s="293" t="s">
        <v>481</v>
      </c>
      <c r="C90" s="294">
        <v>600000</v>
      </c>
      <c r="D90" s="294">
        <v>0</v>
      </c>
      <c r="E90" s="294">
        <v>600000</v>
      </c>
    </row>
    <row r="91" spans="1:5" s="284" customFormat="1" ht="12">
      <c r="A91" s="293">
        <v>2040650</v>
      </c>
      <c r="B91" s="293" t="s">
        <v>482</v>
      </c>
      <c r="C91" s="294">
        <v>1649695.2</v>
      </c>
      <c r="D91" s="294">
        <v>1649695.2</v>
      </c>
      <c r="E91" s="294">
        <v>0</v>
      </c>
    </row>
    <row r="92" spans="1:5" s="284" customFormat="1" ht="12">
      <c r="A92" s="293">
        <v>20409</v>
      </c>
      <c r="B92" s="293" t="s">
        <v>483</v>
      </c>
      <c r="C92" s="294">
        <v>45000</v>
      </c>
      <c r="D92" s="294">
        <v>0</v>
      </c>
      <c r="E92" s="294">
        <v>45000</v>
      </c>
    </row>
    <row r="93" spans="1:5" s="284" customFormat="1" ht="12">
      <c r="A93" s="293">
        <v>2040901</v>
      </c>
      <c r="B93" s="293" t="s">
        <v>484</v>
      </c>
      <c r="C93" s="294">
        <v>45000</v>
      </c>
      <c r="D93" s="294">
        <v>0</v>
      </c>
      <c r="E93" s="294">
        <v>45000</v>
      </c>
    </row>
    <row r="94" spans="1:5" s="284" customFormat="1" ht="12">
      <c r="A94" s="293">
        <v>205</v>
      </c>
      <c r="B94" s="293" t="s">
        <v>485</v>
      </c>
      <c r="C94" s="294">
        <v>296124417.62</v>
      </c>
      <c r="D94" s="294">
        <v>245427565.62</v>
      </c>
      <c r="E94" s="294">
        <v>50696852</v>
      </c>
    </row>
    <row r="95" spans="1:5" s="284" customFormat="1" ht="12">
      <c r="A95" s="293">
        <v>20501</v>
      </c>
      <c r="B95" s="293" t="s">
        <v>486</v>
      </c>
      <c r="C95" s="294">
        <v>9944837</v>
      </c>
      <c r="D95" s="294">
        <v>8401937</v>
      </c>
      <c r="E95" s="294">
        <v>1542900</v>
      </c>
    </row>
    <row r="96" spans="1:5" s="284" customFormat="1" ht="12">
      <c r="A96" s="293">
        <v>2050101</v>
      </c>
      <c r="B96" s="293" t="s">
        <v>487</v>
      </c>
      <c r="C96" s="294">
        <v>9944837</v>
      </c>
      <c r="D96" s="294">
        <v>8401937</v>
      </c>
      <c r="E96" s="294">
        <v>1542900</v>
      </c>
    </row>
    <row r="97" spans="1:5" s="284" customFormat="1" ht="12">
      <c r="A97" s="293">
        <v>20502</v>
      </c>
      <c r="B97" s="293" t="s">
        <v>488</v>
      </c>
      <c r="C97" s="294">
        <v>263184318.5</v>
      </c>
      <c r="D97" s="294">
        <v>224187566.5</v>
      </c>
      <c r="E97" s="294">
        <v>38996752</v>
      </c>
    </row>
    <row r="98" spans="1:5" s="284" customFormat="1" ht="12">
      <c r="A98" s="293">
        <v>2050201</v>
      </c>
      <c r="B98" s="293" t="s">
        <v>489</v>
      </c>
      <c r="C98" s="294">
        <v>5474022</v>
      </c>
      <c r="D98" s="294">
        <v>1222022</v>
      </c>
      <c r="E98" s="294">
        <v>4252000</v>
      </c>
    </row>
    <row r="99" spans="1:5" s="284" customFormat="1" ht="12">
      <c r="A99" s="293">
        <v>2050202</v>
      </c>
      <c r="B99" s="293" t="s">
        <v>490</v>
      </c>
      <c r="C99" s="294">
        <v>157945627.2</v>
      </c>
      <c r="D99" s="294">
        <v>132092875.2</v>
      </c>
      <c r="E99" s="294">
        <v>25852752</v>
      </c>
    </row>
    <row r="100" spans="1:5" s="284" customFormat="1" ht="12">
      <c r="A100" s="293">
        <v>2050203</v>
      </c>
      <c r="B100" s="293" t="s">
        <v>491</v>
      </c>
      <c r="C100" s="294">
        <v>70653069.3</v>
      </c>
      <c r="D100" s="294">
        <v>68053069.3</v>
      </c>
      <c r="E100" s="294">
        <v>2600000</v>
      </c>
    </row>
    <row r="101" spans="1:5" s="284" customFormat="1" ht="12">
      <c r="A101" s="293">
        <v>2050204</v>
      </c>
      <c r="B101" s="293" t="s">
        <v>492</v>
      </c>
      <c r="C101" s="294">
        <v>24289600</v>
      </c>
      <c r="D101" s="294">
        <v>22819600</v>
      </c>
      <c r="E101" s="294">
        <v>1470000</v>
      </c>
    </row>
    <row r="102" spans="1:5" s="284" customFormat="1" ht="12">
      <c r="A102" s="293">
        <v>2050205</v>
      </c>
      <c r="B102" s="293" t="s">
        <v>493</v>
      </c>
      <c r="C102" s="294">
        <v>16300</v>
      </c>
      <c r="D102" s="294">
        <v>0</v>
      </c>
      <c r="E102" s="294">
        <v>16300</v>
      </c>
    </row>
    <row r="103" spans="1:5" s="284" customFormat="1" ht="12">
      <c r="A103" s="293">
        <v>2050299</v>
      </c>
      <c r="B103" s="293" t="s">
        <v>494</v>
      </c>
      <c r="C103" s="294">
        <v>4805700</v>
      </c>
      <c r="D103" s="294">
        <v>0</v>
      </c>
      <c r="E103" s="294">
        <v>4805700</v>
      </c>
    </row>
    <row r="104" spans="1:5" s="284" customFormat="1" ht="12">
      <c r="A104" s="293">
        <v>20503</v>
      </c>
      <c r="B104" s="293" t="s">
        <v>495</v>
      </c>
      <c r="C104" s="294">
        <v>5369713</v>
      </c>
      <c r="D104" s="294">
        <v>5012513</v>
      </c>
      <c r="E104" s="294">
        <v>357200</v>
      </c>
    </row>
    <row r="105" spans="1:5" s="284" customFormat="1" ht="12">
      <c r="A105" s="293">
        <v>2050304</v>
      </c>
      <c r="B105" s="293" t="s">
        <v>496</v>
      </c>
      <c r="C105" s="294">
        <v>5369713</v>
      </c>
      <c r="D105" s="294">
        <v>5012513</v>
      </c>
      <c r="E105" s="294">
        <v>357200</v>
      </c>
    </row>
    <row r="106" spans="1:5" s="284" customFormat="1" ht="12">
      <c r="A106" s="293">
        <v>20507</v>
      </c>
      <c r="B106" s="293" t="s">
        <v>497</v>
      </c>
      <c r="C106" s="294">
        <v>2619300</v>
      </c>
      <c r="D106" s="294">
        <v>2619300</v>
      </c>
      <c r="E106" s="294">
        <v>0</v>
      </c>
    </row>
    <row r="107" spans="1:5" s="284" customFormat="1" ht="12">
      <c r="A107" s="293">
        <v>2050701</v>
      </c>
      <c r="B107" s="293" t="s">
        <v>498</v>
      </c>
      <c r="C107" s="294">
        <v>2619300</v>
      </c>
      <c r="D107" s="294">
        <v>2619300</v>
      </c>
      <c r="E107" s="294">
        <v>0</v>
      </c>
    </row>
    <row r="108" spans="1:5" s="284" customFormat="1" ht="12">
      <c r="A108" s="293">
        <v>20508</v>
      </c>
      <c r="B108" s="293" t="s">
        <v>499</v>
      </c>
      <c r="C108" s="294">
        <v>5206249.12</v>
      </c>
      <c r="D108" s="294">
        <v>5206249.12</v>
      </c>
      <c r="E108" s="294">
        <v>0</v>
      </c>
    </row>
    <row r="109" spans="1:5" s="284" customFormat="1" ht="12">
      <c r="A109" s="293">
        <v>2050801</v>
      </c>
      <c r="B109" s="293" t="s">
        <v>500</v>
      </c>
      <c r="C109" s="294">
        <v>2952058</v>
      </c>
      <c r="D109" s="294">
        <v>2952058</v>
      </c>
      <c r="E109" s="294">
        <v>0</v>
      </c>
    </row>
    <row r="110" spans="1:5" s="284" customFormat="1" ht="12">
      <c r="A110" s="293">
        <v>2050802</v>
      </c>
      <c r="B110" s="293" t="s">
        <v>501</v>
      </c>
      <c r="C110" s="294">
        <v>2254191.12</v>
      </c>
      <c r="D110" s="294">
        <v>2254191.12</v>
      </c>
      <c r="E110" s="294">
        <v>0</v>
      </c>
    </row>
    <row r="111" spans="1:5" s="284" customFormat="1" ht="12">
      <c r="A111" s="293">
        <v>20509</v>
      </c>
      <c r="B111" s="293" t="s">
        <v>502</v>
      </c>
      <c r="C111" s="294">
        <v>9800000</v>
      </c>
      <c r="D111" s="294">
        <v>0</v>
      </c>
      <c r="E111" s="294">
        <v>9800000</v>
      </c>
    </row>
    <row r="112" spans="1:5" s="284" customFormat="1" ht="12">
      <c r="A112" s="293">
        <v>2050902</v>
      </c>
      <c r="B112" s="293" t="s">
        <v>503</v>
      </c>
      <c r="C112" s="294">
        <v>9800000</v>
      </c>
      <c r="D112" s="294">
        <v>0</v>
      </c>
      <c r="E112" s="294">
        <v>9800000</v>
      </c>
    </row>
    <row r="113" spans="1:5" s="284" customFormat="1" ht="12">
      <c r="A113" s="293">
        <v>206</v>
      </c>
      <c r="B113" s="293" t="s">
        <v>504</v>
      </c>
      <c r="C113" s="294">
        <v>1220661.72</v>
      </c>
      <c r="D113" s="294">
        <v>854091.72</v>
      </c>
      <c r="E113" s="294">
        <v>366570</v>
      </c>
    </row>
    <row r="114" spans="1:5" s="284" customFormat="1" ht="12">
      <c r="A114" s="293">
        <v>20601</v>
      </c>
      <c r="B114" s="293" t="s">
        <v>505</v>
      </c>
      <c r="C114" s="294">
        <v>30000</v>
      </c>
      <c r="D114" s="294">
        <v>0</v>
      </c>
      <c r="E114" s="294">
        <v>30000</v>
      </c>
    </row>
    <row r="115" spans="1:5" s="284" customFormat="1" ht="12">
      <c r="A115" s="293">
        <v>2060101</v>
      </c>
      <c r="B115" s="293" t="s">
        <v>506</v>
      </c>
      <c r="C115" s="294">
        <v>30000</v>
      </c>
      <c r="D115" s="294">
        <v>0</v>
      </c>
      <c r="E115" s="294">
        <v>30000</v>
      </c>
    </row>
    <row r="116" spans="1:5" s="284" customFormat="1" ht="12">
      <c r="A116" s="293">
        <v>20602</v>
      </c>
      <c r="B116" s="293" t="s">
        <v>507</v>
      </c>
      <c r="C116" s="294">
        <v>231000</v>
      </c>
      <c r="D116" s="294">
        <v>25000</v>
      </c>
      <c r="E116" s="294">
        <v>206000</v>
      </c>
    </row>
    <row r="117" spans="1:5" s="284" customFormat="1" ht="12">
      <c r="A117" s="293">
        <v>2060201</v>
      </c>
      <c r="B117" s="293" t="s">
        <v>508</v>
      </c>
      <c r="C117" s="294">
        <v>231000</v>
      </c>
      <c r="D117" s="294">
        <v>25000</v>
      </c>
      <c r="E117" s="294">
        <v>206000</v>
      </c>
    </row>
    <row r="118" spans="1:5" s="284" customFormat="1" ht="12">
      <c r="A118" s="293">
        <v>20607</v>
      </c>
      <c r="B118" s="293" t="s">
        <v>509</v>
      </c>
      <c r="C118" s="294">
        <v>959661.72</v>
      </c>
      <c r="D118" s="294">
        <v>829091.72</v>
      </c>
      <c r="E118" s="294">
        <v>130570</v>
      </c>
    </row>
    <row r="119" spans="1:5" s="284" customFormat="1" ht="12">
      <c r="A119" s="293">
        <v>2060701</v>
      </c>
      <c r="B119" s="293" t="s">
        <v>510</v>
      </c>
      <c r="C119" s="294">
        <v>829091.72</v>
      </c>
      <c r="D119" s="294">
        <v>829091.72</v>
      </c>
      <c r="E119" s="294">
        <v>0</v>
      </c>
    </row>
    <row r="120" spans="1:5" s="284" customFormat="1" ht="12">
      <c r="A120" s="293">
        <v>2060702</v>
      </c>
      <c r="B120" s="293" t="s">
        <v>511</v>
      </c>
      <c r="C120" s="294">
        <v>130570</v>
      </c>
      <c r="D120" s="294">
        <v>0</v>
      </c>
      <c r="E120" s="294">
        <v>130570</v>
      </c>
    </row>
    <row r="121" spans="1:5" s="284" customFormat="1" ht="12">
      <c r="A121" s="293">
        <v>207</v>
      </c>
      <c r="B121" s="293" t="s">
        <v>512</v>
      </c>
      <c r="C121" s="294">
        <v>17408414</v>
      </c>
      <c r="D121" s="294">
        <v>11088114</v>
      </c>
      <c r="E121" s="294">
        <v>6320300</v>
      </c>
    </row>
    <row r="122" spans="1:5" s="284" customFormat="1" ht="12">
      <c r="A122" s="293">
        <v>20701</v>
      </c>
      <c r="B122" s="293" t="s">
        <v>513</v>
      </c>
      <c r="C122" s="294">
        <v>8875214</v>
      </c>
      <c r="D122" s="294">
        <v>6572114</v>
      </c>
      <c r="E122" s="294">
        <v>2303100</v>
      </c>
    </row>
    <row r="123" spans="1:5" s="284" customFormat="1" ht="12">
      <c r="A123" s="293">
        <v>2070101</v>
      </c>
      <c r="B123" s="293" t="s">
        <v>514</v>
      </c>
      <c r="C123" s="294">
        <v>5688493.2</v>
      </c>
      <c r="D123" s="294">
        <v>4348493.2</v>
      </c>
      <c r="E123" s="294">
        <v>1340000</v>
      </c>
    </row>
    <row r="124" spans="1:5" s="284" customFormat="1" ht="12">
      <c r="A124" s="293">
        <v>2070103</v>
      </c>
      <c r="B124" s="293" t="s">
        <v>515</v>
      </c>
      <c r="C124" s="294">
        <v>1922620.8</v>
      </c>
      <c r="D124" s="294">
        <v>1922620.8</v>
      </c>
      <c r="E124" s="294">
        <v>0</v>
      </c>
    </row>
    <row r="125" spans="1:5" s="284" customFormat="1" ht="12">
      <c r="A125" s="293">
        <v>2070104</v>
      </c>
      <c r="B125" s="293" t="s">
        <v>516</v>
      </c>
      <c r="C125" s="294">
        <v>50000</v>
      </c>
      <c r="D125" s="294">
        <v>0</v>
      </c>
      <c r="E125" s="294">
        <v>50000</v>
      </c>
    </row>
    <row r="126" spans="1:5" s="284" customFormat="1" ht="12">
      <c r="A126" s="293">
        <v>2070108</v>
      </c>
      <c r="B126" s="293" t="s">
        <v>517</v>
      </c>
      <c r="C126" s="294">
        <v>50000</v>
      </c>
      <c r="D126" s="294">
        <v>50000</v>
      </c>
      <c r="E126" s="294">
        <v>0</v>
      </c>
    </row>
    <row r="127" spans="1:5" s="284" customFormat="1" ht="12">
      <c r="A127" s="293">
        <v>2070109</v>
      </c>
      <c r="B127" s="293" t="s">
        <v>518</v>
      </c>
      <c r="C127" s="294">
        <v>545000</v>
      </c>
      <c r="D127" s="294">
        <v>180000</v>
      </c>
      <c r="E127" s="294">
        <v>365000</v>
      </c>
    </row>
    <row r="128" spans="1:5" s="284" customFormat="1" ht="12">
      <c r="A128" s="293">
        <v>2070111</v>
      </c>
      <c r="B128" s="293" t="s">
        <v>519</v>
      </c>
      <c r="C128" s="294">
        <v>20000</v>
      </c>
      <c r="D128" s="294">
        <v>0</v>
      </c>
      <c r="E128" s="294">
        <v>20000</v>
      </c>
    </row>
    <row r="129" spans="1:5" s="284" customFormat="1" ht="12">
      <c r="A129" s="293">
        <v>2070112</v>
      </c>
      <c r="B129" s="293" t="s">
        <v>520</v>
      </c>
      <c r="C129" s="294">
        <v>335000</v>
      </c>
      <c r="D129" s="294">
        <v>71000</v>
      </c>
      <c r="E129" s="294">
        <v>264000</v>
      </c>
    </row>
    <row r="130" spans="1:5" s="284" customFormat="1" ht="12">
      <c r="A130" s="293">
        <v>2070199</v>
      </c>
      <c r="B130" s="293" t="s">
        <v>521</v>
      </c>
      <c r="C130" s="294">
        <v>264100</v>
      </c>
      <c r="D130" s="294">
        <v>0</v>
      </c>
      <c r="E130" s="294">
        <v>264100</v>
      </c>
    </row>
    <row r="131" spans="1:5" s="284" customFormat="1" ht="12">
      <c r="A131" s="293">
        <v>20702</v>
      </c>
      <c r="B131" s="293" t="s">
        <v>522</v>
      </c>
      <c r="C131" s="294">
        <v>170000</v>
      </c>
      <c r="D131" s="294">
        <v>40000</v>
      </c>
      <c r="E131" s="294">
        <v>130000</v>
      </c>
    </row>
    <row r="132" spans="1:5" s="284" customFormat="1" ht="12">
      <c r="A132" s="293">
        <v>2070205</v>
      </c>
      <c r="B132" s="293" t="s">
        <v>523</v>
      </c>
      <c r="C132" s="294">
        <v>170000</v>
      </c>
      <c r="D132" s="294">
        <v>40000</v>
      </c>
      <c r="E132" s="294">
        <v>130000</v>
      </c>
    </row>
    <row r="133" spans="1:5" s="284" customFormat="1" ht="12">
      <c r="A133" s="293">
        <v>20703</v>
      </c>
      <c r="B133" s="293" t="s">
        <v>524</v>
      </c>
      <c r="C133" s="294">
        <v>3547200</v>
      </c>
      <c r="D133" s="294">
        <v>0</v>
      </c>
      <c r="E133" s="294">
        <v>3547200</v>
      </c>
    </row>
    <row r="134" spans="1:5" s="284" customFormat="1" ht="12">
      <c r="A134" s="293">
        <v>2070399</v>
      </c>
      <c r="B134" s="293" t="s">
        <v>525</v>
      </c>
      <c r="C134" s="294">
        <v>3547200</v>
      </c>
      <c r="D134" s="294">
        <v>0</v>
      </c>
      <c r="E134" s="294">
        <v>3547200</v>
      </c>
    </row>
    <row r="135" spans="1:5" s="284" customFormat="1" ht="12">
      <c r="A135" s="293">
        <v>20708</v>
      </c>
      <c r="B135" s="293" t="s">
        <v>526</v>
      </c>
      <c r="C135" s="294">
        <v>4816000</v>
      </c>
      <c r="D135" s="294">
        <v>4476000</v>
      </c>
      <c r="E135" s="294">
        <v>340000</v>
      </c>
    </row>
    <row r="136" spans="1:5" s="284" customFormat="1" ht="12">
      <c r="A136" s="293">
        <v>2070801</v>
      </c>
      <c r="B136" s="293" t="s">
        <v>456</v>
      </c>
      <c r="C136" s="294">
        <v>4816000</v>
      </c>
      <c r="D136" s="294">
        <v>4476000</v>
      </c>
      <c r="E136" s="294">
        <v>340000</v>
      </c>
    </row>
    <row r="137" spans="1:5" s="284" customFormat="1" ht="12">
      <c r="A137" s="293">
        <v>208</v>
      </c>
      <c r="B137" s="293" t="s">
        <v>527</v>
      </c>
      <c r="C137" s="294">
        <v>162327733.9</v>
      </c>
      <c r="D137" s="294">
        <v>24639907.9</v>
      </c>
      <c r="E137" s="294">
        <v>137687826</v>
      </c>
    </row>
    <row r="138" spans="1:5" s="284" customFormat="1" ht="12">
      <c r="A138" s="293">
        <v>20801</v>
      </c>
      <c r="B138" s="293" t="s">
        <v>528</v>
      </c>
      <c r="C138" s="294">
        <v>26012360.8</v>
      </c>
      <c r="D138" s="294">
        <v>14851334.8</v>
      </c>
      <c r="E138" s="294">
        <v>11161026</v>
      </c>
    </row>
    <row r="139" spans="1:5" s="284" customFormat="1" ht="12">
      <c r="A139" s="293">
        <v>2080101</v>
      </c>
      <c r="B139" s="293" t="s">
        <v>529</v>
      </c>
      <c r="C139" s="294">
        <v>13198516</v>
      </c>
      <c r="D139" s="294">
        <v>12203516</v>
      </c>
      <c r="E139" s="294">
        <v>995000</v>
      </c>
    </row>
    <row r="140" spans="1:5" s="284" customFormat="1" ht="12">
      <c r="A140" s="293">
        <v>2080102</v>
      </c>
      <c r="B140" s="293" t="s">
        <v>530</v>
      </c>
      <c r="C140" s="294">
        <v>1079700</v>
      </c>
      <c r="D140" s="294">
        <v>1079700</v>
      </c>
      <c r="E140" s="294">
        <v>0</v>
      </c>
    </row>
    <row r="141" spans="1:5" s="284" customFormat="1" ht="12">
      <c r="A141" s="293">
        <v>2080103</v>
      </c>
      <c r="B141" s="293" t="s">
        <v>531</v>
      </c>
      <c r="C141" s="294">
        <v>5498118.8</v>
      </c>
      <c r="D141" s="294">
        <v>1568118.8</v>
      </c>
      <c r="E141" s="294">
        <v>3930000</v>
      </c>
    </row>
    <row r="142" spans="1:5" s="284" customFormat="1" ht="12">
      <c r="A142" s="293">
        <v>2080104</v>
      </c>
      <c r="B142" s="293" t="s">
        <v>532</v>
      </c>
      <c r="C142" s="294">
        <v>276000</v>
      </c>
      <c r="D142" s="294">
        <v>0</v>
      </c>
      <c r="E142" s="294">
        <v>276000</v>
      </c>
    </row>
    <row r="143" spans="1:5" s="284" customFormat="1" ht="12">
      <c r="A143" s="293">
        <v>2080105</v>
      </c>
      <c r="B143" s="293" t="s">
        <v>533</v>
      </c>
      <c r="C143" s="294">
        <v>850000</v>
      </c>
      <c r="D143" s="294">
        <v>0</v>
      </c>
      <c r="E143" s="294">
        <v>850000</v>
      </c>
    </row>
    <row r="144" spans="1:5" s="284" customFormat="1" ht="12">
      <c r="A144" s="293">
        <v>2080107</v>
      </c>
      <c r="B144" s="293" t="s">
        <v>534</v>
      </c>
      <c r="C144" s="294">
        <v>590000</v>
      </c>
      <c r="D144" s="294">
        <v>0</v>
      </c>
      <c r="E144" s="294">
        <v>590000</v>
      </c>
    </row>
    <row r="145" spans="1:5" s="284" customFormat="1" ht="12">
      <c r="A145" s="293">
        <v>2080108</v>
      </c>
      <c r="B145" s="293" t="s">
        <v>535</v>
      </c>
      <c r="C145" s="294">
        <v>155000</v>
      </c>
      <c r="D145" s="294">
        <v>0</v>
      </c>
      <c r="E145" s="294">
        <v>155000</v>
      </c>
    </row>
    <row r="146" spans="1:5" s="284" customFormat="1" ht="12">
      <c r="A146" s="293">
        <v>2080109</v>
      </c>
      <c r="B146" s="293" t="s">
        <v>536</v>
      </c>
      <c r="C146" s="294">
        <v>2200026</v>
      </c>
      <c r="D146" s="294">
        <v>0</v>
      </c>
      <c r="E146" s="294">
        <v>2200026</v>
      </c>
    </row>
    <row r="147" spans="1:5" s="284" customFormat="1" ht="12">
      <c r="A147" s="293">
        <v>2080111</v>
      </c>
      <c r="B147" s="293" t="s">
        <v>537</v>
      </c>
      <c r="C147" s="294">
        <v>1980000</v>
      </c>
      <c r="D147" s="294">
        <v>0</v>
      </c>
      <c r="E147" s="294">
        <v>1980000</v>
      </c>
    </row>
    <row r="148" spans="1:5" s="284" customFormat="1" ht="12">
      <c r="A148" s="293">
        <v>2080112</v>
      </c>
      <c r="B148" s="293" t="s">
        <v>538</v>
      </c>
      <c r="C148" s="294">
        <v>185000</v>
      </c>
      <c r="D148" s="294">
        <v>0</v>
      </c>
      <c r="E148" s="294">
        <v>185000</v>
      </c>
    </row>
    <row r="149" spans="1:5" s="284" customFormat="1" ht="12">
      <c r="A149" s="293">
        <v>20802</v>
      </c>
      <c r="B149" s="293" t="s">
        <v>539</v>
      </c>
      <c r="C149" s="294">
        <v>10144218</v>
      </c>
      <c r="D149" s="294">
        <v>5253918</v>
      </c>
      <c r="E149" s="294">
        <v>4890300</v>
      </c>
    </row>
    <row r="150" spans="1:5" s="284" customFormat="1" ht="12">
      <c r="A150" s="293">
        <v>2080201</v>
      </c>
      <c r="B150" s="293" t="s">
        <v>540</v>
      </c>
      <c r="C150" s="294">
        <v>5403818</v>
      </c>
      <c r="D150" s="294">
        <v>3158018</v>
      </c>
      <c r="E150" s="294">
        <v>2245800</v>
      </c>
    </row>
    <row r="151" spans="1:5" s="284" customFormat="1" ht="12">
      <c r="A151" s="293">
        <v>2080203</v>
      </c>
      <c r="B151" s="293" t="s">
        <v>541</v>
      </c>
      <c r="C151" s="294">
        <v>147800</v>
      </c>
      <c r="D151" s="294">
        <v>127800</v>
      </c>
      <c r="E151" s="294">
        <v>20000</v>
      </c>
    </row>
    <row r="152" spans="1:5" s="284" customFormat="1" ht="12">
      <c r="A152" s="293">
        <v>2080207</v>
      </c>
      <c r="B152" s="293" t="s">
        <v>542</v>
      </c>
      <c r="C152" s="294">
        <v>1944500</v>
      </c>
      <c r="D152" s="294">
        <v>0</v>
      </c>
      <c r="E152" s="294">
        <v>1944500</v>
      </c>
    </row>
    <row r="153" spans="1:5" s="284" customFormat="1" ht="12">
      <c r="A153" s="293">
        <v>2080208</v>
      </c>
      <c r="B153" s="293" t="s">
        <v>543</v>
      </c>
      <c r="C153" s="294">
        <v>600000</v>
      </c>
      <c r="D153" s="294">
        <v>600000</v>
      </c>
      <c r="E153" s="294">
        <v>0</v>
      </c>
    </row>
    <row r="154" spans="1:5" s="284" customFormat="1" ht="12">
      <c r="A154" s="293">
        <v>2080299</v>
      </c>
      <c r="B154" s="293" t="s">
        <v>544</v>
      </c>
      <c r="C154" s="294">
        <v>2048100</v>
      </c>
      <c r="D154" s="294">
        <v>1368100</v>
      </c>
      <c r="E154" s="294">
        <v>680000</v>
      </c>
    </row>
    <row r="155" spans="1:5" s="284" customFormat="1" ht="12">
      <c r="A155" s="293">
        <v>20805</v>
      </c>
      <c r="B155" s="293" t="s">
        <v>545</v>
      </c>
      <c r="C155" s="294">
        <v>65748164.66</v>
      </c>
      <c r="D155" s="294">
        <v>2748164.66</v>
      </c>
      <c r="E155" s="294">
        <v>63000000</v>
      </c>
    </row>
    <row r="156" spans="1:5" s="284" customFormat="1" ht="12">
      <c r="A156" s="293">
        <v>2080501</v>
      </c>
      <c r="B156" s="293" t="s">
        <v>546</v>
      </c>
      <c r="C156" s="294">
        <v>2681164.66</v>
      </c>
      <c r="D156" s="294">
        <v>2681164.66</v>
      </c>
      <c r="E156" s="294">
        <v>0</v>
      </c>
    </row>
    <row r="157" spans="1:5" s="284" customFormat="1" ht="12">
      <c r="A157" s="293">
        <v>2080505</v>
      </c>
      <c r="B157" s="293" t="s">
        <v>547</v>
      </c>
      <c r="C157" s="294">
        <v>60000000</v>
      </c>
      <c r="D157" s="294">
        <v>0</v>
      </c>
      <c r="E157" s="294">
        <v>60000000</v>
      </c>
    </row>
    <row r="158" spans="1:5" s="284" customFormat="1" ht="12">
      <c r="A158" s="293">
        <v>2080506</v>
      </c>
      <c r="B158" s="293" t="s">
        <v>548</v>
      </c>
      <c r="C158" s="294">
        <v>3067000</v>
      </c>
      <c r="D158" s="294">
        <v>67000</v>
      </c>
      <c r="E158" s="294">
        <v>3000000</v>
      </c>
    </row>
    <row r="159" spans="1:5" s="284" customFormat="1" ht="12">
      <c r="A159" s="293">
        <v>20807</v>
      </c>
      <c r="B159" s="293" t="s">
        <v>549</v>
      </c>
      <c r="C159" s="294">
        <v>3000000</v>
      </c>
      <c r="D159" s="294">
        <v>0</v>
      </c>
      <c r="E159" s="294">
        <v>3000000</v>
      </c>
    </row>
    <row r="160" spans="1:5" s="284" customFormat="1" ht="12">
      <c r="A160" s="293">
        <v>2080705</v>
      </c>
      <c r="B160" s="293" t="s">
        <v>550</v>
      </c>
      <c r="C160" s="294">
        <v>3000000</v>
      </c>
      <c r="D160" s="294">
        <v>0</v>
      </c>
      <c r="E160" s="294">
        <v>3000000</v>
      </c>
    </row>
    <row r="161" spans="1:5" s="284" customFormat="1" ht="12">
      <c r="A161" s="293">
        <v>20808</v>
      </c>
      <c r="B161" s="293" t="s">
        <v>551</v>
      </c>
      <c r="C161" s="294">
        <v>12031526</v>
      </c>
      <c r="D161" s="294">
        <v>111526</v>
      </c>
      <c r="E161" s="294">
        <v>11920000</v>
      </c>
    </row>
    <row r="162" spans="1:5" s="284" customFormat="1" ht="12">
      <c r="A162" s="293">
        <v>2080801</v>
      </c>
      <c r="B162" s="293" t="s">
        <v>552</v>
      </c>
      <c r="C162" s="294">
        <v>190000</v>
      </c>
      <c r="D162" s="294">
        <v>0</v>
      </c>
      <c r="E162" s="294">
        <v>190000</v>
      </c>
    </row>
    <row r="163" spans="1:5" s="284" customFormat="1" ht="12">
      <c r="A163" s="293">
        <v>2080802</v>
      </c>
      <c r="B163" s="293" t="s">
        <v>553</v>
      </c>
      <c r="C163" s="294">
        <v>11180000</v>
      </c>
      <c r="D163" s="294">
        <v>0</v>
      </c>
      <c r="E163" s="294">
        <v>11180000</v>
      </c>
    </row>
    <row r="164" spans="1:5" s="284" customFormat="1" ht="12">
      <c r="A164" s="293">
        <v>2080805</v>
      </c>
      <c r="B164" s="293" t="s">
        <v>554</v>
      </c>
      <c r="C164" s="294">
        <v>661526</v>
      </c>
      <c r="D164" s="294">
        <v>111526</v>
      </c>
      <c r="E164" s="294">
        <v>550000</v>
      </c>
    </row>
    <row r="165" spans="1:5" s="284" customFormat="1" ht="12">
      <c r="A165" s="293">
        <v>20809</v>
      </c>
      <c r="B165" s="293" t="s">
        <v>555</v>
      </c>
      <c r="C165" s="294">
        <v>701000</v>
      </c>
      <c r="D165" s="294">
        <v>0</v>
      </c>
      <c r="E165" s="294">
        <v>701000</v>
      </c>
    </row>
    <row r="166" spans="1:5" s="284" customFormat="1" ht="12">
      <c r="A166" s="293">
        <v>2080901</v>
      </c>
      <c r="B166" s="293" t="s">
        <v>556</v>
      </c>
      <c r="C166" s="294">
        <v>581000</v>
      </c>
      <c r="D166" s="294">
        <v>0</v>
      </c>
      <c r="E166" s="294">
        <v>581000</v>
      </c>
    </row>
    <row r="167" spans="1:5" s="284" customFormat="1" ht="12">
      <c r="A167" s="293">
        <v>2080999</v>
      </c>
      <c r="B167" s="293" t="s">
        <v>557</v>
      </c>
      <c r="C167" s="294">
        <v>120000</v>
      </c>
      <c r="D167" s="294">
        <v>0</v>
      </c>
      <c r="E167" s="294">
        <v>120000</v>
      </c>
    </row>
    <row r="168" spans="1:5" s="284" customFormat="1" ht="12">
      <c r="A168" s="293">
        <v>20810</v>
      </c>
      <c r="B168" s="293" t="s">
        <v>558</v>
      </c>
      <c r="C168" s="294">
        <v>3989600</v>
      </c>
      <c r="D168" s="294">
        <v>20000</v>
      </c>
      <c r="E168" s="294">
        <v>3969600</v>
      </c>
    </row>
    <row r="169" spans="1:5" s="284" customFormat="1" ht="12">
      <c r="A169" s="293">
        <v>2081002</v>
      </c>
      <c r="B169" s="293" t="s">
        <v>559</v>
      </c>
      <c r="C169" s="294">
        <v>3989600</v>
      </c>
      <c r="D169" s="294">
        <v>20000</v>
      </c>
      <c r="E169" s="294">
        <v>3969600</v>
      </c>
    </row>
    <row r="170" spans="1:5" s="284" customFormat="1" ht="12">
      <c r="A170" s="293">
        <v>20811</v>
      </c>
      <c r="B170" s="293" t="s">
        <v>560</v>
      </c>
      <c r="C170" s="294">
        <v>14794994.4</v>
      </c>
      <c r="D170" s="294">
        <v>746594.4</v>
      </c>
      <c r="E170" s="294">
        <v>14048400</v>
      </c>
    </row>
    <row r="171" spans="1:5" s="284" customFormat="1" ht="12">
      <c r="A171" s="293">
        <v>2081101</v>
      </c>
      <c r="B171" s="293" t="s">
        <v>561</v>
      </c>
      <c r="C171" s="294">
        <v>1354994.4</v>
      </c>
      <c r="D171" s="294">
        <v>746594.4</v>
      </c>
      <c r="E171" s="294">
        <v>608400</v>
      </c>
    </row>
    <row r="172" spans="1:5" s="284" customFormat="1" ht="12">
      <c r="A172" s="293">
        <v>2081104</v>
      </c>
      <c r="B172" s="293" t="s">
        <v>562</v>
      </c>
      <c r="C172" s="294">
        <v>8590000</v>
      </c>
      <c r="D172" s="294">
        <v>0</v>
      </c>
      <c r="E172" s="294">
        <v>8590000</v>
      </c>
    </row>
    <row r="173" spans="1:5" s="284" customFormat="1" ht="12">
      <c r="A173" s="293">
        <v>2081105</v>
      </c>
      <c r="B173" s="293" t="s">
        <v>563</v>
      </c>
      <c r="C173" s="294">
        <v>382000</v>
      </c>
      <c r="D173" s="294">
        <v>0</v>
      </c>
      <c r="E173" s="294">
        <v>382000</v>
      </c>
    </row>
    <row r="174" spans="1:5" s="284" customFormat="1" ht="12">
      <c r="A174" s="293">
        <v>2081107</v>
      </c>
      <c r="B174" s="293" t="s">
        <v>564</v>
      </c>
      <c r="C174" s="294">
        <v>3820000</v>
      </c>
      <c r="D174" s="294">
        <v>0</v>
      </c>
      <c r="E174" s="294">
        <v>3820000</v>
      </c>
    </row>
    <row r="175" spans="1:5" s="284" customFormat="1" ht="12">
      <c r="A175" s="293">
        <v>2081199</v>
      </c>
      <c r="B175" s="293" t="s">
        <v>565</v>
      </c>
      <c r="C175" s="294">
        <v>648000</v>
      </c>
      <c r="D175" s="294">
        <v>0</v>
      </c>
      <c r="E175" s="294">
        <v>648000</v>
      </c>
    </row>
    <row r="176" spans="1:5" s="284" customFormat="1" ht="12">
      <c r="A176" s="293">
        <v>20816</v>
      </c>
      <c r="B176" s="293" t="s">
        <v>566</v>
      </c>
      <c r="C176" s="294">
        <v>231697</v>
      </c>
      <c r="D176" s="294">
        <v>231697</v>
      </c>
      <c r="E176" s="294">
        <v>0</v>
      </c>
    </row>
    <row r="177" spans="1:5" s="284" customFormat="1" ht="12">
      <c r="A177" s="293">
        <v>2081601</v>
      </c>
      <c r="B177" s="293" t="s">
        <v>567</v>
      </c>
      <c r="C177" s="294">
        <v>231697</v>
      </c>
      <c r="D177" s="294">
        <v>231697</v>
      </c>
      <c r="E177" s="294">
        <v>0</v>
      </c>
    </row>
    <row r="178" spans="1:5" s="284" customFormat="1" ht="12">
      <c r="A178" s="293">
        <v>20819</v>
      </c>
      <c r="B178" s="293" t="s">
        <v>568</v>
      </c>
      <c r="C178" s="294">
        <v>10898000</v>
      </c>
      <c r="D178" s="294">
        <v>0</v>
      </c>
      <c r="E178" s="294">
        <v>10898000</v>
      </c>
    </row>
    <row r="179" spans="1:5" s="284" customFormat="1" ht="12">
      <c r="A179" s="293">
        <v>2081902</v>
      </c>
      <c r="B179" s="293" t="s">
        <v>569</v>
      </c>
      <c r="C179" s="294">
        <v>10898000</v>
      </c>
      <c r="D179" s="294">
        <v>0</v>
      </c>
      <c r="E179" s="294">
        <v>10898000</v>
      </c>
    </row>
    <row r="180" spans="1:5" s="284" customFormat="1" ht="12">
      <c r="A180" s="293">
        <v>20826</v>
      </c>
      <c r="B180" s="293" t="s">
        <v>570</v>
      </c>
      <c r="C180" s="294">
        <v>7736500</v>
      </c>
      <c r="D180" s="294">
        <v>0</v>
      </c>
      <c r="E180" s="294">
        <v>7736500</v>
      </c>
    </row>
    <row r="181" spans="1:5" s="284" customFormat="1" ht="12">
      <c r="A181" s="293">
        <v>2082602</v>
      </c>
      <c r="B181" s="293" t="s">
        <v>571</v>
      </c>
      <c r="C181" s="294">
        <v>7736500</v>
      </c>
      <c r="D181" s="294">
        <v>0</v>
      </c>
      <c r="E181" s="294">
        <v>7736500</v>
      </c>
    </row>
    <row r="182" spans="1:5" s="284" customFormat="1" ht="12">
      <c r="A182" s="293">
        <v>20827</v>
      </c>
      <c r="B182" s="293" t="s">
        <v>572</v>
      </c>
      <c r="C182" s="294">
        <v>4804896.24</v>
      </c>
      <c r="D182" s="294">
        <v>12996.24</v>
      </c>
      <c r="E182" s="294">
        <v>4791900</v>
      </c>
    </row>
    <row r="183" spans="1:5" s="284" customFormat="1" ht="12">
      <c r="A183" s="293">
        <v>2082701</v>
      </c>
      <c r="B183" s="293" t="s">
        <v>573</v>
      </c>
      <c r="C183" s="294">
        <v>1807056</v>
      </c>
      <c r="D183" s="294">
        <v>7056</v>
      </c>
      <c r="E183" s="294">
        <v>1800000</v>
      </c>
    </row>
    <row r="184" spans="1:5" s="284" customFormat="1" ht="12">
      <c r="A184" s="293">
        <v>2082702</v>
      </c>
      <c r="B184" s="293" t="s">
        <v>574</v>
      </c>
      <c r="C184" s="294">
        <v>852016</v>
      </c>
      <c r="D184" s="294">
        <v>2016</v>
      </c>
      <c r="E184" s="294">
        <v>850000</v>
      </c>
    </row>
    <row r="185" spans="1:5" s="284" customFormat="1" ht="12">
      <c r="A185" s="293">
        <v>2082703</v>
      </c>
      <c r="B185" s="293" t="s">
        <v>575</v>
      </c>
      <c r="C185" s="294">
        <v>853924.24</v>
      </c>
      <c r="D185" s="294">
        <v>3924.24</v>
      </c>
      <c r="E185" s="294">
        <v>850000</v>
      </c>
    </row>
    <row r="186" spans="1:5" s="284" customFormat="1" ht="12">
      <c r="A186" s="293">
        <v>2082799</v>
      </c>
      <c r="B186" s="293" t="s">
        <v>576</v>
      </c>
      <c r="C186" s="294">
        <v>1291900</v>
      </c>
      <c r="D186" s="294">
        <v>0</v>
      </c>
      <c r="E186" s="294">
        <v>1291900</v>
      </c>
    </row>
    <row r="187" spans="1:5" s="284" customFormat="1" ht="12">
      <c r="A187" s="293">
        <v>20828</v>
      </c>
      <c r="B187" s="293" t="s">
        <v>577</v>
      </c>
      <c r="C187" s="294">
        <v>2064776.8</v>
      </c>
      <c r="D187" s="294">
        <v>493676.8</v>
      </c>
      <c r="E187" s="294">
        <v>1571100</v>
      </c>
    </row>
    <row r="188" spans="1:5" s="284" customFormat="1" ht="12">
      <c r="A188" s="293">
        <v>2082801</v>
      </c>
      <c r="B188" s="293" t="s">
        <v>456</v>
      </c>
      <c r="C188" s="294">
        <v>1327376.8</v>
      </c>
      <c r="D188" s="294">
        <v>493676.8</v>
      </c>
      <c r="E188" s="294">
        <v>833700</v>
      </c>
    </row>
    <row r="189" spans="1:5" s="284" customFormat="1" ht="12">
      <c r="A189" s="293">
        <v>2082899</v>
      </c>
      <c r="B189" s="293" t="s">
        <v>578</v>
      </c>
      <c r="C189" s="294">
        <v>737400</v>
      </c>
      <c r="D189" s="294">
        <v>0</v>
      </c>
      <c r="E189" s="294">
        <v>737400</v>
      </c>
    </row>
    <row r="190" spans="1:5" s="284" customFormat="1" ht="12">
      <c r="A190" s="293">
        <v>20899</v>
      </c>
      <c r="B190" s="293" t="s">
        <v>579</v>
      </c>
      <c r="C190" s="294">
        <v>170000</v>
      </c>
      <c r="D190" s="294">
        <v>170000</v>
      </c>
      <c r="E190" s="294">
        <v>0</v>
      </c>
    </row>
    <row r="191" spans="1:5" s="284" customFormat="1" ht="12">
      <c r="A191" s="293">
        <v>2089901</v>
      </c>
      <c r="B191" s="293" t="s">
        <v>580</v>
      </c>
      <c r="C191" s="294">
        <v>170000</v>
      </c>
      <c r="D191" s="294">
        <v>170000</v>
      </c>
      <c r="E191" s="294">
        <v>0</v>
      </c>
    </row>
    <row r="192" spans="1:5" s="284" customFormat="1" ht="12">
      <c r="A192" s="293">
        <v>209</v>
      </c>
      <c r="B192" s="293" t="s">
        <v>208</v>
      </c>
      <c r="C192" s="294">
        <v>153886400</v>
      </c>
      <c r="D192" s="294">
        <v>201600</v>
      </c>
      <c r="E192" s="294">
        <v>153684800</v>
      </c>
    </row>
    <row r="193" spans="1:5" s="284" customFormat="1" ht="12">
      <c r="A193" s="293">
        <v>20901</v>
      </c>
      <c r="B193" s="293" t="s">
        <v>581</v>
      </c>
      <c r="C193" s="294">
        <v>246400</v>
      </c>
      <c r="D193" s="294">
        <v>201600</v>
      </c>
      <c r="E193" s="294">
        <v>44800</v>
      </c>
    </row>
    <row r="194" spans="1:5" s="284" customFormat="1" ht="12">
      <c r="A194" s="293">
        <v>2090101</v>
      </c>
      <c r="B194" s="293" t="s">
        <v>582</v>
      </c>
      <c r="C194" s="294">
        <v>201600</v>
      </c>
      <c r="D194" s="294">
        <v>201600</v>
      </c>
      <c r="E194" s="294">
        <v>0</v>
      </c>
    </row>
    <row r="195" spans="1:5" s="284" customFormat="1" ht="12">
      <c r="A195" s="293">
        <v>2090102</v>
      </c>
      <c r="B195" s="293" t="s">
        <v>583</v>
      </c>
      <c r="C195" s="294">
        <v>44800</v>
      </c>
      <c r="D195" s="294">
        <v>0</v>
      </c>
      <c r="E195" s="294">
        <v>44800</v>
      </c>
    </row>
    <row r="196" spans="1:5" s="284" customFormat="1" ht="12">
      <c r="A196" s="293">
        <v>20911</v>
      </c>
      <c r="B196" s="293" t="s">
        <v>584</v>
      </c>
      <c r="C196" s="294">
        <v>153640000</v>
      </c>
      <c r="D196" s="294">
        <v>0</v>
      </c>
      <c r="E196" s="294">
        <v>153640000</v>
      </c>
    </row>
    <row r="197" spans="1:5" s="284" customFormat="1" ht="12">
      <c r="A197" s="293">
        <v>2091101</v>
      </c>
      <c r="B197" s="293" t="s">
        <v>585</v>
      </c>
      <c r="C197" s="294">
        <v>153640000</v>
      </c>
      <c r="D197" s="294">
        <v>0</v>
      </c>
      <c r="E197" s="294">
        <v>153640000</v>
      </c>
    </row>
    <row r="198" spans="1:5" s="284" customFormat="1" ht="12">
      <c r="A198" s="293">
        <v>210</v>
      </c>
      <c r="B198" s="293" t="s">
        <v>586</v>
      </c>
      <c r="C198" s="294">
        <v>147325732.4</v>
      </c>
      <c r="D198" s="294">
        <v>62045794.4</v>
      </c>
      <c r="E198" s="294">
        <v>85279938</v>
      </c>
    </row>
    <row r="199" spans="1:5" s="284" customFormat="1" ht="12">
      <c r="A199" s="293">
        <v>21001</v>
      </c>
      <c r="B199" s="293" t="s">
        <v>587</v>
      </c>
      <c r="C199" s="294">
        <v>16920032.4</v>
      </c>
      <c r="D199" s="294">
        <v>12475032.4</v>
      </c>
      <c r="E199" s="294">
        <v>4445000</v>
      </c>
    </row>
    <row r="200" spans="1:5" s="284" customFormat="1" ht="12">
      <c r="A200" s="293">
        <v>2100101</v>
      </c>
      <c r="B200" s="293" t="s">
        <v>588</v>
      </c>
      <c r="C200" s="294">
        <v>4227032.4</v>
      </c>
      <c r="D200" s="294">
        <v>4227032.4</v>
      </c>
      <c r="E200" s="294">
        <v>0</v>
      </c>
    </row>
    <row r="201" spans="1:5" s="284" customFormat="1" ht="12">
      <c r="A201" s="293">
        <v>2100102</v>
      </c>
      <c r="B201" s="293" t="s">
        <v>589</v>
      </c>
      <c r="C201" s="294">
        <v>8998000</v>
      </c>
      <c r="D201" s="294">
        <v>8248000</v>
      </c>
      <c r="E201" s="294">
        <v>750000</v>
      </c>
    </row>
    <row r="202" spans="1:5" s="284" customFormat="1" ht="12">
      <c r="A202" s="293">
        <v>2100103</v>
      </c>
      <c r="B202" s="293" t="s">
        <v>590</v>
      </c>
      <c r="C202" s="294">
        <v>300000</v>
      </c>
      <c r="D202" s="294">
        <v>0</v>
      </c>
      <c r="E202" s="294">
        <v>300000</v>
      </c>
    </row>
    <row r="203" spans="1:5" s="284" customFormat="1" ht="12">
      <c r="A203" s="293">
        <v>2100199</v>
      </c>
      <c r="B203" s="293" t="s">
        <v>591</v>
      </c>
      <c r="C203" s="294">
        <v>3395000</v>
      </c>
      <c r="D203" s="294">
        <v>0</v>
      </c>
      <c r="E203" s="294">
        <v>3395000</v>
      </c>
    </row>
    <row r="204" spans="1:5" s="284" customFormat="1" ht="12">
      <c r="A204" s="293">
        <v>21002</v>
      </c>
      <c r="B204" s="293" t="s">
        <v>592</v>
      </c>
      <c r="C204" s="294">
        <v>16716646</v>
      </c>
      <c r="D204" s="294">
        <v>11073008</v>
      </c>
      <c r="E204" s="294">
        <v>5643638</v>
      </c>
    </row>
    <row r="205" spans="1:5" s="284" customFormat="1" ht="12">
      <c r="A205" s="293">
        <v>2100201</v>
      </c>
      <c r="B205" s="293" t="s">
        <v>593</v>
      </c>
      <c r="C205" s="294">
        <v>13153638</v>
      </c>
      <c r="D205" s="294">
        <v>9510000</v>
      </c>
      <c r="E205" s="294">
        <v>3643638</v>
      </c>
    </row>
    <row r="206" spans="1:5" s="284" customFormat="1" ht="12">
      <c r="A206" s="293">
        <v>2100202</v>
      </c>
      <c r="B206" s="293" t="s">
        <v>594</v>
      </c>
      <c r="C206" s="294">
        <v>3563008</v>
      </c>
      <c r="D206" s="294">
        <v>1563008</v>
      </c>
      <c r="E206" s="294">
        <v>2000000</v>
      </c>
    </row>
    <row r="207" spans="1:5" s="284" customFormat="1" ht="12">
      <c r="A207" s="293">
        <v>21003</v>
      </c>
      <c r="B207" s="293" t="s">
        <v>595</v>
      </c>
      <c r="C207" s="294">
        <v>37201440</v>
      </c>
      <c r="D207" s="294">
        <v>22514240</v>
      </c>
      <c r="E207" s="294">
        <v>14687200</v>
      </c>
    </row>
    <row r="208" spans="1:5" s="284" customFormat="1" ht="12">
      <c r="A208" s="293">
        <v>2100302</v>
      </c>
      <c r="B208" s="293" t="s">
        <v>596</v>
      </c>
      <c r="C208" s="294">
        <v>33372640</v>
      </c>
      <c r="D208" s="294">
        <v>21962240</v>
      </c>
      <c r="E208" s="294">
        <v>11410400</v>
      </c>
    </row>
    <row r="209" spans="1:5" s="284" customFormat="1" ht="12">
      <c r="A209" s="293">
        <v>2100399</v>
      </c>
      <c r="B209" s="293" t="s">
        <v>597</v>
      </c>
      <c r="C209" s="294">
        <v>3828800</v>
      </c>
      <c r="D209" s="294">
        <v>552000</v>
      </c>
      <c r="E209" s="294">
        <v>3276800</v>
      </c>
    </row>
    <row r="210" spans="1:5" s="284" customFormat="1" ht="12">
      <c r="A210" s="293">
        <v>21004</v>
      </c>
      <c r="B210" s="293" t="s">
        <v>598</v>
      </c>
      <c r="C210" s="294">
        <v>8754688</v>
      </c>
      <c r="D210" s="294">
        <v>5381488</v>
      </c>
      <c r="E210" s="294">
        <v>3373200</v>
      </c>
    </row>
    <row r="211" spans="1:5" s="284" customFormat="1" ht="12">
      <c r="A211" s="293">
        <v>2100401</v>
      </c>
      <c r="B211" s="293" t="s">
        <v>599</v>
      </c>
      <c r="C211" s="294">
        <v>3917888</v>
      </c>
      <c r="D211" s="294">
        <v>2262888</v>
      </c>
      <c r="E211" s="294">
        <v>1655000</v>
      </c>
    </row>
    <row r="212" spans="1:5" s="284" customFormat="1" ht="12">
      <c r="A212" s="293">
        <v>2100402</v>
      </c>
      <c r="B212" s="293" t="s">
        <v>600</v>
      </c>
      <c r="C212" s="294">
        <v>200000</v>
      </c>
      <c r="D212" s="294">
        <v>200000</v>
      </c>
      <c r="E212" s="294">
        <v>0</v>
      </c>
    </row>
    <row r="213" spans="1:5" s="284" customFormat="1" ht="12">
      <c r="A213" s="293">
        <v>2100403</v>
      </c>
      <c r="B213" s="293" t="s">
        <v>601</v>
      </c>
      <c r="C213" s="294">
        <v>4163400</v>
      </c>
      <c r="D213" s="294">
        <v>2818600</v>
      </c>
      <c r="E213" s="294">
        <v>1344800</v>
      </c>
    </row>
    <row r="214" spans="1:5" s="284" customFormat="1" ht="12">
      <c r="A214" s="293">
        <v>2100408</v>
      </c>
      <c r="B214" s="293" t="s">
        <v>602</v>
      </c>
      <c r="C214" s="294">
        <v>55400</v>
      </c>
      <c r="D214" s="294">
        <v>0</v>
      </c>
      <c r="E214" s="294">
        <v>55400</v>
      </c>
    </row>
    <row r="215" spans="1:5" s="284" customFormat="1" ht="12">
      <c r="A215" s="293">
        <v>2100499</v>
      </c>
      <c r="B215" s="293" t="s">
        <v>603</v>
      </c>
      <c r="C215" s="294">
        <v>418000</v>
      </c>
      <c r="D215" s="294">
        <v>100000</v>
      </c>
      <c r="E215" s="294">
        <v>318000</v>
      </c>
    </row>
    <row r="216" spans="1:5" s="284" customFormat="1" ht="12">
      <c r="A216" s="293">
        <v>21007</v>
      </c>
      <c r="B216" s="293" t="s">
        <v>604</v>
      </c>
      <c r="C216" s="294">
        <v>9125827.2</v>
      </c>
      <c r="D216" s="294">
        <v>8005827.2</v>
      </c>
      <c r="E216" s="294">
        <v>1120000</v>
      </c>
    </row>
    <row r="217" spans="1:5" s="284" customFormat="1" ht="12">
      <c r="A217" s="293">
        <v>2100716</v>
      </c>
      <c r="B217" s="293" t="s">
        <v>605</v>
      </c>
      <c r="C217" s="294">
        <v>4990071.2</v>
      </c>
      <c r="D217" s="294">
        <v>4990071.2</v>
      </c>
      <c r="E217" s="294">
        <v>0</v>
      </c>
    </row>
    <row r="218" spans="1:5" s="284" customFormat="1" ht="12">
      <c r="A218" s="293">
        <v>2100717</v>
      </c>
      <c r="B218" s="293" t="s">
        <v>606</v>
      </c>
      <c r="C218" s="294">
        <v>3148432</v>
      </c>
      <c r="D218" s="294">
        <v>2028432</v>
      </c>
      <c r="E218" s="294">
        <v>1120000</v>
      </c>
    </row>
    <row r="219" spans="1:5" s="284" customFormat="1" ht="12">
      <c r="A219" s="293">
        <v>2100799</v>
      </c>
      <c r="B219" s="293" t="s">
        <v>607</v>
      </c>
      <c r="C219" s="294">
        <v>987324</v>
      </c>
      <c r="D219" s="294">
        <v>987324</v>
      </c>
      <c r="E219" s="294">
        <v>0</v>
      </c>
    </row>
    <row r="220" spans="1:5" s="284" customFormat="1" ht="12">
      <c r="A220" s="293">
        <v>21011</v>
      </c>
      <c r="B220" s="293" t="s">
        <v>608</v>
      </c>
      <c r="C220" s="294">
        <v>60480</v>
      </c>
      <c r="D220" s="294">
        <v>60480</v>
      </c>
      <c r="E220" s="294">
        <v>0</v>
      </c>
    </row>
    <row r="221" spans="1:5" s="284" customFormat="1" ht="12">
      <c r="A221" s="293">
        <v>2101102</v>
      </c>
      <c r="B221" s="293" t="s">
        <v>609</v>
      </c>
      <c r="C221" s="294">
        <v>60480</v>
      </c>
      <c r="D221" s="294">
        <v>60480</v>
      </c>
      <c r="E221" s="294">
        <v>0</v>
      </c>
    </row>
    <row r="222" spans="1:5" s="284" customFormat="1" ht="12">
      <c r="A222" s="293">
        <v>21012</v>
      </c>
      <c r="B222" s="293" t="s">
        <v>610</v>
      </c>
      <c r="C222" s="294">
        <v>46788000</v>
      </c>
      <c r="D222" s="294">
        <v>0</v>
      </c>
      <c r="E222" s="294">
        <v>46788000</v>
      </c>
    </row>
    <row r="223" spans="1:5" s="284" customFormat="1" ht="12">
      <c r="A223" s="293">
        <v>2101201</v>
      </c>
      <c r="B223" s="293" t="s">
        <v>611</v>
      </c>
      <c r="C223" s="294">
        <v>40200000</v>
      </c>
      <c r="D223" s="294">
        <v>0</v>
      </c>
      <c r="E223" s="294">
        <v>40200000</v>
      </c>
    </row>
    <row r="224" spans="1:5" s="284" customFormat="1" ht="12">
      <c r="A224" s="293">
        <v>2101202</v>
      </c>
      <c r="B224" s="293" t="s">
        <v>612</v>
      </c>
      <c r="C224" s="294">
        <v>6588000</v>
      </c>
      <c r="D224" s="294">
        <v>0</v>
      </c>
      <c r="E224" s="294">
        <v>6588000</v>
      </c>
    </row>
    <row r="225" spans="1:5" s="284" customFormat="1" ht="12">
      <c r="A225" s="293">
        <v>21013</v>
      </c>
      <c r="B225" s="293" t="s">
        <v>613</v>
      </c>
      <c r="C225" s="294">
        <v>8434900</v>
      </c>
      <c r="D225" s="294">
        <v>0</v>
      </c>
      <c r="E225" s="294">
        <v>8434900</v>
      </c>
    </row>
    <row r="226" spans="1:5" s="284" customFormat="1" ht="12">
      <c r="A226" s="293">
        <v>2101301</v>
      </c>
      <c r="B226" s="293" t="s">
        <v>614</v>
      </c>
      <c r="C226" s="294">
        <v>4000000</v>
      </c>
      <c r="D226" s="294">
        <v>0</v>
      </c>
      <c r="E226" s="294">
        <v>4000000</v>
      </c>
    </row>
    <row r="227" spans="1:5" s="284" customFormat="1" ht="12">
      <c r="A227" s="293">
        <v>2101399</v>
      </c>
      <c r="B227" s="293" t="s">
        <v>615</v>
      </c>
      <c r="C227" s="294">
        <v>4434900</v>
      </c>
      <c r="D227" s="294">
        <v>0</v>
      </c>
      <c r="E227" s="294">
        <v>4434900</v>
      </c>
    </row>
    <row r="228" spans="1:5" s="284" customFormat="1" ht="12">
      <c r="A228" s="293">
        <v>21014</v>
      </c>
      <c r="B228" s="293" t="s">
        <v>616</v>
      </c>
      <c r="C228" s="294">
        <v>390000</v>
      </c>
      <c r="D228" s="294">
        <v>0</v>
      </c>
      <c r="E228" s="294">
        <v>390000</v>
      </c>
    </row>
    <row r="229" spans="1:5" s="284" customFormat="1" ht="12">
      <c r="A229" s="293">
        <v>2101401</v>
      </c>
      <c r="B229" s="293" t="s">
        <v>617</v>
      </c>
      <c r="C229" s="294">
        <v>390000</v>
      </c>
      <c r="D229" s="294">
        <v>0</v>
      </c>
      <c r="E229" s="294">
        <v>390000</v>
      </c>
    </row>
    <row r="230" spans="1:5" s="284" customFormat="1" ht="12">
      <c r="A230" s="293">
        <v>21015</v>
      </c>
      <c r="B230" s="293" t="s">
        <v>618</v>
      </c>
      <c r="C230" s="294">
        <v>2933718.8</v>
      </c>
      <c r="D230" s="294">
        <v>2535718.8</v>
      </c>
      <c r="E230" s="294">
        <v>398000</v>
      </c>
    </row>
    <row r="231" spans="1:5" s="284" customFormat="1" ht="12">
      <c r="A231" s="293">
        <v>2101501</v>
      </c>
      <c r="B231" s="293" t="s">
        <v>456</v>
      </c>
      <c r="C231" s="294">
        <v>2933718.8</v>
      </c>
      <c r="D231" s="294">
        <v>2535718.8</v>
      </c>
      <c r="E231" s="294">
        <v>398000</v>
      </c>
    </row>
    <row r="232" spans="1:5" s="284" customFormat="1" ht="12">
      <c r="A232" s="293">
        <v>211</v>
      </c>
      <c r="B232" s="293" t="s">
        <v>619</v>
      </c>
      <c r="C232" s="294">
        <v>123296668</v>
      </c>
      <c r="D232" s="294">
        <v>24096236</v>
      </c>
      <c r="E232" s="294">
        <v>99200432</v>
      </c>
    </row>
    <row r="233" spans="1:5" s="284" customFormat="1" ht="12">
      <c r="A233" s="293">
        <v>21101</v>
      </c>
      <c r="B233" s="293" t="s">
        <v>620</v>
      </c>
      <c r="C233" s="294">
        <v>2913236</v>
      </c>
      <c r="D233" s="294">
        <v>1438236</v>
      </c>
      <c r="E233" s="294">
        <v>1475000</v>
      </c>
    </row>
    <row r="234" spans="1:5" s="284" customFormat="1" ht="12">
      <c r="A234" s="293">
        <v>2110101</v>
      </c>
      <c r="B234" s="293" t="s">
        <v>621</v>
      </c>
      <c r="C234" s="294">
        <v>833518</v>
      </c>
      <c r="D234" s="294">
        <v>833518</v>
      </c>
      <c r="E234" s="294">
        <v>0</v>
      </c>
    </row>
    <row r="235" spans="1:5" s="284" customFormat="1" ht="12">
      <c r="A235" s="293">
        <v>2110102</v>
      </c>
      <c r="B235" s="293" t="s">
        <v>622</v>
      </c>
      <c r="C235" s="294">
        <v>1300000</v>
      </c>
      <c r="D235" s="294">
        <v>0</v>
      </c>
      <c r="E235" s="294">
        <v>1300000</v>
      </c>
    </row>
    <row r="236" spans="1:5" s="284" customFormat="1" ht="12">
      <c r="A236" s="293">
        <v>2110199</v>
      </c>
      <c r="B236" s="293" t="s">
        <v>623</v>
      </c>
      <c r="C236" s="294">
        <v>779718</v>
      </c>
      <c r="D236" s="294">
        <v>604718</v>
      </c>
      <c r="E236" s="294">
        <v>175000</v>
      </c>
    </row>
    <row r="237" spans="1:5" s="284" customFormat="1" ht="12">
      <c r="A237" s="293">
        <v>21102</v>
      </c>
      <c r="B237" s="293" t="s">
        <v>624</v>
      </c>
      <c r="C237" s="294">
        <v>5405000</v>
      </c>
      <c r="D237" s="294">
        <v>1405000</v>
      </c>
      <c r="E237" s="294">
        <v>4000000</v>
      </c>
    </row>
    <row r="238" spans="1:5" s="284" customFormat="1" ht="12">
      <c r="A238" s="293">
        <v>2110299</v>
      </c>
      <c r="B238" s="293" t="s">
        <v>625</v>
      </c>
      <c r="C238" s="294">
        <v>5405000</v>
      </c>
      <c r="D238" s="294">
        <v>1405000</v>
      </c>
      <c r="E238" s="294">
        <v>4000000</v>
      </c>
    </row>
    <row r="239" spans="1:5" s="284" customFormat="1" ht="12">
      <c r="A239" s="293">
        <v>21103</v>
      </c>
      <c r="B239" s="293" t="s">
        <v>626</v>
      </c>
      <c r="C239" s="294">
        <v>20232600</v>
      </c>
      <c r="D239" s="294">
        <v>9547000</v>
      </c>
      <c r="E239" s="294">
        <v>10685600</v>
      </c>
    </row>
    <row r="240" spans="1:5" s="284" customFormat="1" ht="12">
      <c r="A240" s="293">
        <v>2110301</v>
      </c>
      <c r="B240" s="293" t="s">
        <v>627</v>
      </c>
      <c r="C240" s="294">
        <v>3503700</v>
      </c>
      <c r="D240" s="294">
        <v>2918000</v>
      </c>
      <c r="E240" s="294">
        <v>585700</v>
      </c>
    </row>
    <row r="241" spans="1:5" s="284" customFormat="1" ht="12">
      <c r="A241" s="293">
        <v>2110302</v>
      </c>
      <c r="B241" s="293" t="s">
        <v>628</v>
      </c>
      <c r="C241" s="294">
        <v>11811400</v>
      </c>
      <c r="D241" s="294">
        <v>6629000</v>
      </c>
      <c r="E241" s="294">
        <v>5182400</v>
      </c>
    </row>
    <row r="242" spans="1:5" s="284" customFormat="1" ht="12">
      <c r="A242" s="293">
        <v>2110304</v>
      </c>
      <c r="B242" s="293" t="s">
        <v>629</v>
      </c>
      <c r="C242" s="294">
        <v>4517500</v>
      </c>
      <c r="D242" s="294">
        <v>0</v>
      </c>
      <c r="E242" s="294">
        <v>4517500</v>
      </c>
    </row>
    <row r="243" spans="1:5" s="284" customFormat="1" ht="12">
      <c r="A243" s="293">
        <v>2110399</v>
      </c>
      <c r="B243" s="293" t="s">
        <v>630</v>
      </c>
      <c r="C243" s="294">
        <v>400000</v>
      </c>
      <c r="D243" s="294">
        <v>0</v>
      </c>
      <c r="E243" s="294">
        <v>400000</v>
      </c>
    </row>
    <row r="244" spans="1:5" s="284" customFormat="1" ht="12">
      <c r="A244" s="293">
        <v>21104</v>
      </c>
      <c r="B244" s="293" t="s">
        <v>631</v>
      </c>
      <c r="C244" s="294">
        <v>41753000</v>
      </c>
      <c r="D244" s="294">
        <v>11534000</v>
      </c>
      <c r="E244" s="294">
        <v>30219000</v>
      </c>
    </row>
    <row r="245" spans="1:5" s="284" customFormat="1" ht="12">
      <c r="A245" s="293">
        <v>2110401</v>
      </c>
      <c r="B245" s="293" t="s">
        <v>632</v>
      </c>
      <c r="C245" s="294">
        <v>18744000</v>
      </c>
      <c r="D245" s="294">
        <v>0</v>
      </c>
      <c r="E245" s="294">
        <v>18744000</v>
      </c>
    </row>
    <row r="246" spans="1:5" s="284" customFormat="1" ht="12">
      <c r="A246" s="293">
        <v>2110402</v>
      </c>
      <c r="B246" s="293" t="s">
        <v>633</v>
      </c>
      <c r="C246" s="294">
        <v>23009000</v>
      </c>
      <c r="D246" s="294">
        <v>11534000</v>
      </c>
      <c r="E246" s="294">
        <v>11475000</v>
      </c>
    </row>
    <row r="247" spans="1:5" s="284" customFormat="1" ht="12">
      <c r="A247" s="293">
        <v>21110</v>
      </c>
      <c r="B247" s="293" t="s">
        <v>634</v>
      </c>
      <c r="C247" s="294">
        <v>38879400</v>
      </c>
      <c r="D247" s="294">
        <v>0</v>
      </c>
      <c r="E247" s="294">
        <v>38879400</v>
      </c>
    </row>
    <row r="248" spans="1:5" s="284" customFormat="1" ht="12">
      <c r="A248" s="293">
        <v>2111001</v>
      </c>
      <c r="B248" s="293" t="s">
        <v>635</v>
      </c>
      <c r="C248" s="294">
        <v>38879400</v>
      </c>
      <c r="D248" s="294">
        <v>0</v>
      </c>
      <c r="E248" s="294">
        <v>38879400</v>
      </c>
    </row>
    <row r="249" spans="1:5" s="284" customFormat="1" ht="12">
      <c r="A249" s="293">
        <v>21111</v>
      </c>
      <c r="B249" s="293" t="s">
        <v>636</v>
      </c>
      <c r="C249" s="294">
        <v>1000000</v>
      </c>
      <c r="D249" s="294">
        <v>0</v>
      </c>
      <c r="E249" s="294">
        <v>1000000</v>
      </c>
    </row>
    <row r="250" spans="1:5" s="284" customFormat="1" ht="12">
      <c r="A250" s="293">
        <v>2111101</v>
      </c>
      <c r="B250" s="293" t="s">
        <v>637</v>
      </c>
      <c r="C250" s="294">
        <v>1000000</v>
      </c>
      <c r="D250" s="294">
        <v>0</v>
      </c>
      <c r="E250" s="294">
        <v>1000000</v>
      </c>
    </row>
    <row r="251" spans="1:5" s="284" customFormat="1" ht="12">
      <c r="A251" s="293">
        <v>21114</v>
      </c>
      <c r="B251" s="293" t="s">
        <v>638</v>
      </c>
      <c r="C251" s="294">
        <v>12941432</v>
      </c>
      <c r="D251" s="294">
        <v>0</v>
      </c>
      <c r="E251" s="294">
        <v>12941432</v>
      </c>
    </row>
    <row r="252" spans="1:5" s="284" customFormat="1" ht="12">
      <c r="A252" s="293">
        <v>2111407</v>
      </c>
      <c r="B252" s="293" t="s">
        <v>639</v>
      </c>
      <c r="C252" s="294">
        <v>12941432</v>
      </c>
      <c r="D252" s="294">
        <v>0</v>
      </c>
      <c r="E252" s="294">
        <v>12941432</v>
      </c>
    </row>
    <row r="253" spans="1:5" s="284" customFormat="1" ht="12">
      <c r="A253" s="293">
        <v>21199</v>
      </c>
      <c r="B253" s="293" t="s">
        <v>640</v>
      </c>
      <c r="C253" s="294">
        <v>172000</v>
      </c>
      <c r="D253" s="294">
        <v>172000</v>
      </c>
      <c r="E253" s="294">
        <v>0</v>
      </c>
    </row>
    <row r="254" spans="1:5" s="284" customFormat="1" ht="12">
      <c r="A254" s="293">
        <v>2119901</v>
      </c>
      <c r="B254" s="293" t="s">
        <v>641</v>
      </c>
      <c r="C254" s="294">
        <v>172000</v>
      </c>
      <c r="D254" s="294">
        <v>172000</v>
      </c>
      <c r="E254" s="294">
        <v>0</v>
      </c>
    </row>
    <row r="255" spans="1:5" s="284" customFormat="1" ht="12">
      <c r="A255" s="293">
        <v>212</v>
      </c>
      <c r="B255" s="293" t="s">
        <v>642</v>
      </c>
      <c r="C255" s="294">
        <v>126767895.31</v>
      </c>
      <c r="D255" s="294">
        <v>42614567.31</v>
      </c>
      <c r="E255" s="294">
        <v>84153328</v>
      </c>
    </row>
    <row r="256" spans="1:5" s="284" customFormat="1" ht="12">
      <c r="A256" s="293">
        <v>21201</v>
      </c>
      <c r="B256" s="293" t="s">
        <v>643</v>
      </c>
      <c r="C256" s="294">
        <v>20056723.2</v>
      </c>
      <c r="D256" s="294">
        <v>11674423.2</v>
      </c>
      <c r="E256" s="294">
        <v>8382300</v>
      </c>
    </row>
    <row r="257" spans="1:5" s="284" customFormat="1" ht="12">
      <c r="A257" s="293">
        <v>2120101</v>
      </c>
      <c r="B257" s="293" t="s">
        <v>644</v>
      </c>
      <c r="C257" s="294">
        <v>14023244</v>
      </c>
      <c r="D257" s="294">
        <v>9604944</v>
      </c>
      <c r="E257" s="294">
        <v>4418300</v>
      </c>
    </row>
    <row r="258" spans="1:5" s="284" customFormat="1" ht="12">
      <c r="A258" s="293">
        <v>2120103</v>
      </c>
      <c r="B258" s="293" t="s">
        <v>645</v>
      </c>
      <c r="C258" s="294">
        <v>1689779.2</v>
      </c>
      <c r="D258" s="294">
        <v>1689779.2</v>
      </c>
      <c r="E258" s="294">
        <v>0</v>
      </c>
    </row>
    <row r="259" spans="1:5" s="284" customFormat="1" ht="12">
      <c r="A259" s="293">
        <v>2120104</v>
      </c>
      <c r="B259" s="293" t="s">
        <v>646</v>
      </c>
      <c r="C259" s="294">
        <v>4043700</v>
      </c>
      <c r="D259" s="294">
        <v>379700</v>
      </c>
      <c r="E259" s="294">
        <v>3664000</v>
      </c>
    </row>
    <row r="260" spans="1:5" s="284" customFormat="1" ht="12">
      <c r="A260" s="293">
        <v>2120109</v>
      </c>
      <c r="B260" s="293" t="s">
        <v>647</v>
      </c>
      <c r="C260" s="294">
        <v>300000</v>
      </c>
      <c r="D260" s="294">
        <v>0</v>
      </c>
      <c r="E260" s="294">
        <v>300000</v>
      </c>
    </row>
    <row r="261" spans="1:5" s="284" customFormat="1" ht="12">
      <c r="A261" s="293">
        <v>21203</v>
      </c>
      <c r="B261" s="293" t="s">
        <v>648</v>
      </c>
      <c r="C261" s="294">
        <v>28402800</v>
      </c>
      <c r="D261" s="294">
        <v>9630600</v>
      </c>
      <c r="E261" s="294">
        <v>18772200</v>
      </c>
    </row>
    <row r="262" spans="1:5" s="284" customFormat="1" ht="12">
      <c r="A262" s="293">
        <v>2120303</v>
      </c>
      <c r="B262" s="293" t="s">
        <v>649</v>
      </c>
      <c r="C262" s="294">
        <v>24600000</v>
      </c>
      <c r="D262" s="294">
        <v>7950000</v>
      </c>
      <c r="E262" s="294">
        <v>16650000</v>
      </c>
    </row>
    <row r="263" spans="1:5" s="284" customFormat="1" ht="12">
      <c r="A263" s="293">
        <v>2120399</v>
      </c>
      <c r="B263" s="293" t="s">
        <v>650</v>
      </c>
      <c r="C263" s="294">
        <v>3802800</v>
      </c>
      <c r="D263" s="294">
        <v>1680600</v>
      </c>
      <c r="E263" s="294">
        <v>2122200</v>
      </c>
    </row>
    <row r="264" spans="1:5" s="284" customFormat="1" ht="12">
      <c r="A264" s="293">
        <v>21205</v>
      </c>
      <c r="B264" s="293" t="s">
        <v>651</v>
      </c>
      <c r="C264" s="294">
        <v>56417472.11</v>
      </c>
      <c r="D264" s="294">
        <v>15110544.11</v>
      </c>
      <c r="E264" s="294">
        <v>41306928</v>
      </c>
    </row>
    <row r="265" spans="1:5" s="284" customFormat="1" ht="12">
      <c r="A265" s="293">
        <v>2120501</v>
      </c>
      <c r="B265" s="293" t="s">
        <v>652</v>
      </c>
      <c r="C265" s="294">
        <v>56417472.11</v>
      </c>
      <c r="D265" s="294">
        <v>15110544.11</v>
      </c>
      <c r="E265" s="294">
        <v>41306928</v>
      </c>
    </row>
    <row r="266" spans="1:5" s="284" customFormat="1" ht="12">
      <c r="A266" s="293">
        <v>21206</v>
      </c>
      <c r="B266" s="293" t="s">
        <v>653</v>
      </c>
      <c r="C266" s="294">
        <v>9500000</v>
      </c>
      <c r="D266" s="294">
        <v>0</v>
      </c>
      <c r="E266" s="294">
        <v>9500000</v>
      </c>
    </row>
    <row r="267" spans="1:5" s="284" customFormat="1" ht="12">
      <c r="A267" s="293">
        <v>2120601</v>
      </c>
      <c r="B267" s="293" t="s">
        <v>654</v>
      </c>
      <c r="C267" s="294">
        <v>9500000</v>
      </c>
      <c r="D267" s="294">
        <v>0</v>
      </c>
      <c r="E267" s="294">
        <v>9500000</v>
      </c>
    </row>
    <row r="268" spans="1:5" s="284" customFormat="1" ht="12">
      <c r="A268" s="293">
        <v>21208</v>
      </c>
      <c r="B268" s="293" t="s">
        <v>655</v>
      </c>
      <c r="C268" s="294">
        <v>637400</v>
      </c>
      <c r="D268" s="294">
        <v>0</v>
      </c>
      <c r="E268" s="294">
        <v>637400</v>
      </c>
    </row>
    <row r="269" spans="1:5" s="284" customFormat="1" ht="12">
      <c r="A269" s="293">
        <v>2120801</v>
      </c>
      <c r="B269" s="293" t="s">
        <v>656</v>
      </c>
      <c r="C269" s="294">
        <v>637400</v>
      </c>
      <c r="D269" s="294">
        <v>0</v>
      </c>
      <c r="E269" s="294">
        <v>637400</v>
      </c>
    </row>
    <row r="270" spans="1:5" s="284" customFormat="1" ht="12">
      <c r="A270" s="293">
        <v>21299</v>
      </c>
      <c r="B270" s="293" t="s">
        <v>657</v>
      </c>
      <c r="C270" s="294">
        <v>11753500</v>
      </c>
      <c r="D270" s="294">
        <v>6199000</v>
      </c>
      <c r="E270" s="294">
        <v>5554500</v>
      </c>
    </row>
    <row r="271" spans="1:5" s="284" customFormat="1" ht="12">
      <c r="A271" s="293">
        <v>2129901</v>
      </c>
      <c r="B271" s="293" t="s">
        <v>658</v>
      </c>
      <c r="C271" s="294">
        <v>11753500</v>
      </c>
      <c r="D271" s="294">
        <v>6199000</v>
      </c>
      <c r="E271" s="294">
        <v>5554500</v>
      </c>
    </row>
    <row r="272" spans="1:5" s="284" customFormat="1" ht="12">
      <c r="A272" s="293">
        <v>213</v>
      </c>
      <c r="B272" s="293" t="s">
        <v>659</v>
      </c>
      <c r="C272" s="294">
        <v>486244574.34</v>
      </c>
      <c r="D272" s="294">
        <v>87918574.34</v>
      </c>
      <c r="E272" s="294">
        <v>398326000</v>
      </c>
    </row>
    <row r="273" spans="1:5" s="284" customFormat="1" ht="12">
      <c r="A273" s="293">
        <v>21301</v>
      </c>
      <c r="B273" s="293" t="s">
        <v>660</v>
      </c>
      <c r="C273" s="294">
        <v>47072609.9</v>
      </c>
      <c r="D273" s="294">
        <v>33153209.9</v>
      </c>
      <c r="E273" s="294">
        <v>13919400</v>
      </c>
    </row>
    <row r="274" spans="1:5" s="284" customFormat="1" ht="12">
      <c r="A274" s="293">
        <v>2130101</v>
      </c>
      <c r="B274" s="293" t="s">
        <v>661</v>
      </c>
      <c r="C274" s="294">
        <v>9877281</v>
      </c>
      <c r="D274" s="294">
        <v>6251881</v>
      </c>
      <c r="E274" s="294">
        <v>3625400</v>
      </c>
    </row>
    <row r="275" spans="1:5" s="284" customFormat="1" ht="12">
      <c r="A275" s="293">
        <v>2130103</v>
      </c>
      <c r="B275" s="293" t="s">
        <v>662</v>
      </c>
      <c r="C275" s="294">
        <v>1432613</v>
      </c>
      <c r="D275" s="294">
        <v>1432613</v>
      </c>
      <c r="E275" s="294">
        <v>0</v>
      </c>
    </row>
    <row r="276" spans="1:5" s="284" customFormat="1" ht="12">
      <c r="A276" s="293">
        <v>2130104</v>
      </c>
      <c r="B276" s="293" t="s">
        <v>663</v>
      </c>
      <c r="C276" s="294">
        <v>11741715.9</v>
      </c>
      <c r="D276" s="294">
        <v>11618715.9</v>
      </c>
      <c r="E276" s="294">
        <v>123000</v>
      </c>
    </row>
    <row r="277" spans="1:5" s="284" customFormat="1" ht="12">
      <c r="A277" s="293">
        <v>2130108</v>
      </c>
      <c r="B277" s="293" t="s">
        <v>664</v>
      </c>
      <c r="C277" s="294">
        <v>1434000</v>
      </c>
      <c r="D277" s="294">
        <v>530000</v>
      </c>
      <c r="E277" s="294">
        <v>904000</v>
      </c>
    </row>
    <row r="278" spans="1:5" s="284" customFormat="1" ht="12">
      <c r="A278" s="293">
        <v>2130109</v>
      </c>
      <c r="B278" s="293" t="s">
        <v>665</v>
      </c>
      <c r="C278" s="294">
        <v>1000000</v>
      </c>
      <c r="D278" s="294">
        <v>0</v>
      </c>
      <c r="E278" s="294">
        <v>1000000</v>
      </c>
    </row>
    <row r="279" spans="1:5" s="284" customFormat="1" ht="12">
      <c r="A279" s="293">
        <v>2130126</v>
      </c>
      <c r="B279" s="293" t="s">
        <v>666</v>
      </c>
      <c r="C279" s="294">
        <v>5787600</v>
      </c>
      <c r="D279" s="294">
        <v>3490000</v>
      </c>
      <c r="E279" s="294">
        <v>2297600</v>
      </c>
    </row>
    <row r="280" spans="1:5" s="284" customFormat="1" ht="12">
      <c r="A280" s="293">
        <v>2130142</v>
      </c>
      <c r="B280" s="293" t="s">
        <v>667</v>
      </c>
      <c r="C280" s="294">
        <v>3360000</v>
      </c>
      <c r="D280" s="294">
        <v>2680000</v>
      </c>
      <c r="E280" s="294">
        <v>680000</v>
      </c>
    </row>
    <row r="281" spans="1:5" s="284" customFormat="1" ht="12">
      <c r="A281" s="293">
        <v>2130199</v>
      </c>
      <c r="B281" s="293" t="s">
        <v>668</v>
      </c>
      <c r="C281" s="294">
        <v>12439400</v>
      </c>
      <c r="D281" s="294">
        <v>7150000</v>
      </c>
      <c r="E281" s="294">
        <v>5289400</v>
      </c>
    </row>
    <row r="282" spans="1:5" s="284" customFormat="1" ht="12">
      <c r="A282" s="293">
        <v>21302</v>
      </c>
      <c r="B282" s="293" t="s">
        <v>669</v>
      </c>
      <c r="C282" s="294">
        <v>10545587.6</v>
      </c>
      <c r="D282" s="294">
        <v>6655887.6</v>
      </c>
      <c r="E282" s="294">
        <v>3889700</v>
      </c>
    </row>
    <row r="283" spans="1:5" s="284" customFormat="1" ht="12">
      <c r="A283" s="293">
        <v>2130201</v>
      </c>
      <c r="B283" s="293" t="s">
        <v>670</v>
      </c>
      <c r="C283" s="294">
        <v>2943393.6</v>
      </c>
      <c r="D283" s="294">
        <v>2943393.6</v>
      </c>
      <c r="E283" s="294">
        <v>0</v>
      </c>
    </row>
    <row r="284" spans="1:5" s="284" customFormat="1" ht="12">
      <c r="A284" s="293">
        <v>2130203</v>
      </c>
      <c r="B284" s="293" t="s">
        <v>671</v>
      </c>
      <c r="C284" s="294">
        <v>262494</v>
      </c>
      <c r="D284" s="294">
        <v>262494</v>
      </c>
      <c r="E284" s="294">
        <v>0</v>
      </c>
    </row>
    <row r="285" spans="1:5" s="284" customFormat="1" ht="12">
      <c r="A285" s="293">
        <v>2130205</v>
      </c>
      <c r="B285" s="293" t="s">
        <v>672</v>
      </c>
      <c r="C285" s="294">
        <v>5950000</v>
      </c>
      <c r="D285" s="294">
        <v>2550000</v>
      </c>
      <c r="E285" s="294">
        <v>3400000</v>
      </c>
    </row>
    <row r="286" spans="1:5" s="284" customFormat="1" ht="12">
      <c r="A286" s="293">
        <v>2130213</v>
      </c>
      <c r="B286" s="293" t="s">
        <v>673</v>
      </c>
      <c r="C286" s="294">
        <v>189700</v>
      </c>
      <c r="D286" s="294">
        <v>0</v>
      </c>
      <c r="E286" s="294">
        <v>189700</v>
      </c>
    </row>
    <row r="287" spans="1:5" s="284" customFormat="1" ht="12">
      <c r="A287" s="293">
        <v>2130234</v>
      </c>
      <c r="B287" s="293" t="s">
        <v>674</v>
      </c>
      <c r="C287" s="294">
        <v>100000</v>
      </c>
      <c r="D287" s="294">
        <v>0</v>
      </c>
      <c r="E287" s="294">
        <v>100000</v>
      </c>
    </row>
    <row r="288" spans="1:5" s="284" customFormat="1" ht="12">
      <c r="A288" s="293">
        <v>2130299</v>
      </c>
      <c r="B288" s="293" t="s">
        <v>675</v>
      </c>
      <c r="C288" s="294">
        <v>1100000</v>
      </c>
      <c r="D288" s="294">
        <v>900000</v>
      </c>
      <c r="E288" s="294">
        <v>200000</v>
      </c>
    </row>
    <row r="289" spans="1:5" s="284" customFormat="1" ht="12">
      <c r="A289" s="293">
        <v>21303</v>
      </c>
      <c r="B289" s="293" t="s">
        <v>676</v>
      </c>
      <c r="C289" s="294">
        <v>176386898.84</v>
      </c>
      <c r="D289" s="294">
        <v>29518898.84</v>
      </c>
      <c r="E289" s="294">
        <v>146868000</v>
      </c>
    </row>
    <row r="290" spans="1:5" s="284" customFormat="1" ht="12">
      <c r="A290" s="293">
        <v>2130301</v>
      </c>
      <c r="B290" s="293" t="s">
        <v>677</v>
      </c>
      <c r="C290" s="294">
        <v>1696907</v>
      </c>
      <c r="D290" s="294">
        <v>1696907</v>
      </c>
      <c r="E290" s="294">
        <v>0</v>
      </c>
    </row>
    <row r="291" spans="1:5" s="284" customFormat="1" ht="12">
      <c r="A291" s="293">
        <v>2130303</v>
      </c>
      <c r="B291" s="293" t="s">
        <v>678</v>
      </c>
      <c r="C291" s="294">
        <v>286300</v>
      </c>
      <c r="D291" s="294">
        <v>286300</v>
      </c>
      <c r="E291" s="294">
        <v>0</v>
      </c>
    </row>
    <row r="292" spans="1:5" s="284" customFormat="1" ht="12">
      <c r="A292" s="293">
        <v>2130304</v>
      </c>
      <c r="B292" s="293" t="s">
        <v>679</v>
      </c>
      <c r="C292" s="294">
        <v>17933691.84</v>
      </c>
      <c r="D292" s="294">
        <v>17453691.84</v>
      </c>
      <c r="E292" s="294">
        <v>480000</v>
      </c>
    </row>
    <row r="293" spans="1:5" s="284" customFormat="1" ht="12">
      <c r="A293" s="293">
        <v>2130306</v>
      </c>
      <c r="B293" s="293" t="s">
        <v>680</v>
      </c>
      <c r="C293" s="294">
        <v>2000000</v>
      </c>
      <c r="D293" s="294">
        <v>2000000</v>
      </c>
      <c r="E293" s="294">
        <v>0</v>
      </c>
    </row>
    <row r="294" spans="1:5" s="284" customFormat="1" ht="12">
      <c r="A294" s="293">
        <v>2130314</v>
      </c>
      <c r="B294" s="293" t="s">
        <v>681</v>
      </c>
      <c r="C294" s="294">
        <v>4985000</v>
      </c>
      <c r="D294" s="294">
        <v>635000</v>
      </c>
      <c r="E294" s="294">
        <v>4350000</v>
      </c>
    </row>
    <row r="295" spans="1:5" s="284" customFormat="1" ht="12">
      <c r="A295" s="293">
        <v>2130315</v>
      </c>
      <c r="B295" s="293" t="s">
        <v>682</v>
      </c>
      <c r="C295" s="294">
        <v>5855000</v>
      </c>
      <c r="D295" s="294">
        <v>2005000</v>
      </c>
      <c r="E295" s="294">
        <v>3850000</v>
      </c>
    </row>
    <row r="296" spans="1:5" s="284" customFormat="1" ht="12">
      <c r="A296" s="293">
        <v>2130316</v>
      </c>
      <c r="B296" s="293" t="s">
        <v>683</v>
      </c>
      <c r="C296" s="294">
        <v>14792000</v>
      </c>
      <c r="D296" s="294">
        <v>5442000</v>
      </c>
      <c r="E296" s="294">
        <v>9350000</v>
      </c>
    </row>
    <row r="297" spans="1:5" s="284" customFormat="1" ht="12">
      <c r="A297" s="293">
        <v>2130333</v>
      </c>
      <c r="B297" s="293" t="s">
        <v>684</v>
      </c>
      <c r="C297" s="294">
        <v>168000</v>
      </c>
      <c r="D297" s="294">
        <v>0</v>
      </c>
      <c r="E297" s="294">
        <v>168000</v>
      </c>
    </row>
    <row r="298" spans="1:5" s="284" customFormat="1" ht="12">
      <c r="A298" s="293">
        <v>2130334</v>
      </c>
      <c r="B298" s="293" t="s">
        <v>685</v>
      </c>
      <c r="C298" s="294">
        <v>128070000</v>
      </c>
      <c r="D298" s="294">
        <v>0</v>
      </c>
      <c r="E298" s="294">
        <v>128070000</v>
      </c>
    </row>
    <row r="299" spans="1:5" s="284" customFormat="1" ht="12">
      <c r="A299" s="293">
        <v>2130335</v>
      </c>
      <c r="B299" s="293" t="s">
        <v>686</v>
      </c>
      <c r="C299" s="294">
        <v>600000</v>
      </c>
      <c r="D299" s="294">
        <v>0</v>
      </c>
      <c r="E299" s="294">
        <v>600000</v>
      </c>
    </row>
    <row r="300" spans="1:5" s="284" customFormat="1" ht="12">
      <c r="A300" s="293">
        <v>21305</v>
      </c>
      <c r="B300" s="293" t="s">
        <v>687</v>
      </c>
      <c r="C300" s="294">
        <v>213192588</v>
      </c>
      <c r="D300" s="294">
        <v>3592588</v>
      </c>
      <c r="E300" s="294">
        <v>209600000</v>
      </c>
    </row>
    <row r="301" spans="1:5" s="284" customFormat="1" ht="12">
      <c r="A301" s="293">
        <v>2130501</v>
      </c>
      <c r="B301" s="293" t="s">
        <v>688</v>
      </c>
      <c r="C301" s="294">
        <v>3320588</v>
      </c>
      <c r="D301" s="294">
        <v>1610588</v>
      </c>
      <c r="E301" s="294">
        <v>1710000</v>
      </c>
    </row>
    <row r="302" spans="1:5" s="284" customFormat="1" ht="12">
      <c r="A302" s="293">
        <v>2130503</v>
      </c>
      <c r="B302" s="293" t="s">
        <v>689</v>
      </c>
      <c r="C302" s="294">
        <v>321000</v>
      </c>
      <c r="D302" s="294">
        <v>321000</v>
      </c>
      <c r="E302" s="294">
        <v>0</v>
      </c>
    </row>
    <row r="303" spans="1:5" s="284" customFormat="1" ht="12">
      <c r="A303" s="293">
        <v>2130504</v>
      </c>
      <c r="B303" s="293" t="s">
        <v>690</v>
      </c>
      <c r="C303" s="294">
        <v>6500000</v>
      </c>
      <c r="D303" s="294">
        <v>0</v>
      </c>
      <c r="E303" s="294">
        <v>6500000</v>
      </c>
    </row>
    <row r="304" spans="1:5" s="284" customFormat="1" ht="12">
      <c r="A304" s="293">
        <v>2130599</v>
      </c>
      <c r="B304" s="293" t="s">
        <v>691</v>
      </c>
      <c r="C304" s="294">
        <v>203051000</v>
      </c>
      <c r="D304" s="294">
        <v>1661000</v>
      </c>
      <c r="E304" s="294">
        <v>201390000</v>
      </c>
    </row>
    <row r="305" spans="1:5" s="284" customFormat="1" ht="12">
      <c r="A305" s="293">
        <v>21307</v>
      </c>
      <c r="B305" s="293" t="s">
        <v>692</v>
      </c>
      <c r="C305" s="294">
        <v>38446890</v>
      </c>
      <c r="D305" s="294">
        <v>14397990</v>
      </c>
      <c r="E305" s="294">
        <v>24048900</v>
      </c>
    </row>
    <row r="306" spans="1:5" s="284" customFormat="1" ht="12">
      <c r="A306" s="293">
        <v>2130705</v>
      </c>
      <c r="B306" s="293" t="s">
        <v>693</v>
      </c>
      <c r="C306" s="294">
        <v>32342890</v>
      </c>
      <c r="D306" s="294">
        <v>14097990</v>
      </c>
      <c r="E306" s="294">
        <v>18244900</v>
      </c>
    </row>
    <row r="307" spans="1:5" s="284" customFormat="1" ht="12">
      <c r="A307" s="293">
        <v>2130706</v>
      </c>
      <c r="B307" s="293" t="s">
        <v>694</v>
      </c>
      <c r="C307" s="294">
        <v>6104000</v>
      </c>
      <c r="D307" s="294">
        <v>300000</v>
      </c>
      <c r="E307" s="294">
        <v>5804000</v>
      </c>
    </row>
    <row r="308" spans="1:5" s="284" customFormat="1" ht="12">
      <c r="A308" s="293">
        <v>21399</v>
      </c>
      <c r="B308" s="293" t="s">
        <v>695</v>
      </c>
      <c r="C308" s="294">
        <v>600000</v>
      </c>
      <c r="D308" s="294">
        <v>600000</v>
      </c>
      <c r="E308" s="294">
        <v>0</v>
      </c>
    </row>
    <row r="309" spans="1:5" s="284" customFormat="1" ht="12">
      <c r="A309" s="293">
        <v>2139999</v>
      </c>
      <c r="B309" s="293" t="s">
        <v>696</v>
      </c>
      <c r="C309" s="294">
        <v>600000</v>
      </c>
      <c r="D309" s="294">
        <v>600000</v>
      </c>
      <c r="E309" s="294">
        <v>0</v>
      </c>
    </row>
    <row r="310" spans="1:5" s="284" customFormat="1" ht="12">
      <c r="A310" s="293">
        <v>214</v>
      </c>
      <c r="B310" s="293" t="s">
        <v>697</v>
      </c>
      <c r="C310" s="294">
        <v>29711309</v>
      </c>
      <c r="D310" s="294">
        <v>16891084</v>
      </c>
      <c r="E310" s="294">
        <v>12820225</v>
      </c>
    </row>
    <row r="311" spans="1:5" s="284" customFormat="1" ht="12">
      <c r="A311" s="293">
        <v>21401</v>
      </c>
      <c r="B311" s="293" t="s">
        <v>698</v>
      </c>
      <c r="C311" s="294">
        <v>29711309</v>
      </c>
      <c r="D311" s="294">
        <v>16891084</v>
      </c>
      <c r="E311" s="294">
        <v>12820225</v>
      </c>
    </row>
    <row r="312" spans="1:5" s="284" customFormat="1" ht="12">
      <c r="A312" s="293">
        <v>2140101</v>
      </c>
      <c r="B312" s="293" t="s">
        <v>699</v>
      </c>
      <c r="C312" s="294">
        <v>17435709</v>
      </c>
      <c r="D312" s="294">
        <v>13968384</v>
      </c>
      <c r="E312" s="294">
        <v>3467325</v>
      </c>
    </row>
    <row r="313" spans="1:5" s="284" customFormat="1" ht="12">
      <c r="A313" s="293">
        <v>2140104</v>
      </c>
      <c r="B313" s="293" t="s">
        <v>700</v>
      </c>
      <c r="C313" s="294">
        <v>6122900</v>
      </c>
      <c r="D313" s="294">
        <v>0</v>
      </c>
      <c r="E313" s="294">
        <v>6122900</v>
      </c>
    </row>
    <row r="314" spans="1:5" s="284" customFormat="1" ht="12">
      <c r="A314" s="293">
        <v>2140106</v>
      </c>
      <c r="B314" s="293" t="s">
        <v>701</v>
      </c>
      <c r="C314" s="294">
        <v>6152700</v>
      </c>
      <c r="D314" s="294">
        <v>2922700</v>
      </c>
      <c r="E314" s="294">
        <v>3230000</v>
      </c>
    </row>
    <row r="315" spans="1:5" s="284" customFormat="1" ht="12">
      <c r="A315" s="293">
        <v>215</v>
      </c>
      <c r="B315" s="293" t="s">
        <v>702</v>
      </c>
      <c r="C315" s="294">
        <v>23768500</v>
      </c>
      <c r="D315" s="294">
        <v>1632500</v>
      </c>
      <c r="E315" s="294">
        <v>22136000</v>
      </c>
    </row>
    <row r="316" spans="1:5" s="284" customFormat="1" ht="12">
      <c r="A316" s="293">
        <v>21505</v>
      </c>
      <c r="B316" s="293" t="s">
        <v>703</v>
      </c>
      <c r="C316" s="294">
        <v>2268500</v>
      </c>
      <c r="D316" s="294">
        <v>1632500</v>
      </c>
      <c r="E316" s="294">
        <v>636000</v>
      </c>
    </row>
    <row r="317" spans="1:5" s="284" customFormat="1" ht="12">
      <c r="A317" s="293">
        <v>2150501</v>
      </c>
      <c r="B317" s="293" t="s">
        <v>704</v>
      </c>
      <c r="C317" s="294">
        <v>2138500</v>
      </c>
      <c r="D317" s="294">
        <v>1632500</v>
      </c>
      <c r="E317" s="294">
        <v>506000</v>
      </c>
    </row>
    <row r="318" spans="1:5" s="284" customFormat="1" ht="12">
      <c r="A318" s="293">
        <v>2150510</v>
      </c>
      <c r="B318" s="293" t="s">
        <v>705</v>
      </c>
      <c r="C318" s="294">
        <v>130000</v>
      </c>
      <c r="D318" s="294">
        <v>0</v>
      </c>
      <c r="E318" s="294">
        <v>130000</v>
      </c>
    </row>
    <row r="319" spans="1:5" s="284" customFormat="1" ht="12">
      <c r="A319" s="293">
        <v>21508</v>
      </c>
      <c r="B319" s="293" t="s">
        <v>706</v>
      </c>
      <c r="C319" s="294">
        <v>21500000</v>
      </c>
      <c r="D319" s="294">
        <v>0</v>
      </c>
      <c r="E319" s="294">
        <v>21500000</v>
      </c>
    </row>
    <row r="320" spans="1:5" s="284" customFormat="1" ht="12">
      <c r="A320" s="293">
        <v>2150899</v>
      </c>
      <c r="B320" s="293" t="s">
        <v>707</v>
      </c>
      <c r="C320" s="294">
        <v>21500000</v>
      </c>
      <c r="D320" s="294">
        <v>0</v>
      </c>
      <c r="E320" s="294">
        <v>21500000</v>
      </c>
    </row>
    <row r="321" spans="1:5" s="284" customFormat="1" ht="12">
      <c r="A321" s="293">
        <v>216</v>
      </c>
      <c r="B321" s="293" t="s">
        <v>708</v>
      </c>
      <c r="C321" s="294">
        <v>1672435.64</v>
      </c>
      <c r="D321" s="294">
        <v>1022435.64</v>
      </c>
      <c r="E321" s="294">
        <v>650000</v>
      </c>
    </row>
    <row r="322" spans="1:5" s="284" customFormat="1" ht="12">
      <c r="A322" s="293">
        <v>21602</v>
      </c>
      <c r="B322" s="293" t="s">
        <v>709</v>
      </c>
      <c r="C322" s="294">
        <v>1672435.64</v>
      </c>
      <c r="D322" s="294">
        <v>1022435.64</v>
      </c>
      <c r="E322" s="294">
        <v>650000</v>
      </c>
    </row>
    <row r="323" spans="1:5" s="284" customFormat="1" ht="12">
      <c r="A323" s="293">
        <v>2160201</v>
      </c>
      <c r="B323" s="293" t="s">
        <v>710</v>
      </c>
      <c r="C323" s="294">
        <v>1672435.64</v>
      </c>
      <c r="D323" s="294">
        <v>1022435.64</v>
      </c>
      <c r="E323" s="294">
        <v>650000</v>
      </c>
    </row>
    <row r="324" spans="1:5" s="284" customFormat="1" ht="12">
      <c r="A324" s="293">
        <v>220</v>
      </c>
      <c r="B324" s="293" t="s">
        <v>711</v>
      </c>
      <c r="C324" s="294">
        <v>14751673.8</v>
      </c>
      <c r="D324" s="294">
        <v>4988673.8</v>
      </c>
      <c r="E324" s="294">
        <v>9763000</v>
      </c>
    </row>
    <row r="325" spans="1:5" s="284" customFormat="1" ht="12">
      <c r="A325" s="293">
        <v>22001</v>
      </c>
      <c r="B325" s="293" t="s">
        <v>712</v>
      </c>
      <c r="C325" s="294">
        <v>14267673.8</v>
      </c>
      <c r="D325" s="294">
        <v>4782673.8</v>
      </c>
      <c r="E325" s="294">
        <v>9485000</v>
      </c>
    </row>
    <row r="326" spans="1:5" s="284" customFormat="1" ht="12">
      <c r="A326" s="293">
        <v>2200101</v>
      </c>
      <c r="B326" s="293" t="s">
        <v>713</v>
      </c>
      <c r="C326" s="294">
        <v>1392804.8</v>
      </c>
      <c r="D326" s="294">
        <v>1392804.8</v>
      </c>
      <c r="E326" s="294">
        <v>0</v>
      </c>
    </row>
    <row r="327" spans="1:5" s="284" customFormat="1" ht="12">
      <c r="A327" s="293">
        <v>2200150</v>
      </c>
      <c r="B327" s="293" t="s">
        <v>714</v>
      </c>
      <c r="C327" s="294">
        <v>8874869</v>
      </c>
      <c r="D327" s="294">
        <v>3389869</v>
      </c>
      <c r="E327" s="294">
        <v>5485000</v>
      </c>
    </row>
    <row r="328" spans="1:5" s="284" customFormat="1" ht="12">
      <c r="A328" s="293">
        <v>2200199</v>
      </c>
      <c r="B328" s="293" t="s">
        <v>715</v>
      </c>
      <c r="C328" s="294">
        <v>4000000</v>
      </c>
      <c r="D328" s="294">
        <v>0</v>
      </c>
      <c r="E328" s="294">
        <v>4000000</v>
      </c>
    </row>
    <row r="329" spans="1:5" s="284" customFormat="1" ht="12">
      <c r="A329" s="293">
        <v>22005</v>
      </c>
      <c r="B329" s="293" t="s">
        <v>716</v>
      </c>
      <c r="C329" s="294">
        <v>484000</v>
      </c>
      <c r="D329" s="294">
        <v>206000</v>
      </c>
      <c r="E329" s="294">
        <v>278000</v>
      </c>
    </row>
    <row r="330" spans="1:5" s="284" customFormat="1" ht="12">
      <c r="A330" s="293">
        <v>2200504</v>
      </c>
      <c r="B330" s="293" t="s">
        <v>717</v>
      </c>
      <c r="C330" s="294">
        <v>206000</v>
      </c>
      <c r="D330" s="294">
        <v>206000</v>
      </c>
      <c r="E330" s="294">
        <v>0</v>
      </c>
    </row>
    <row r="331" spans="1:5" s="284" customFormat="1" ht="12">
      <c r="A331" s="293">
        <v>2200509</v>
      </c>
      <c r="B331" s="293" t="s">
        <v>718</v>
      </c>
      <c r="C331" s="294">
        <v>130000</v>
      </c>
      <c r="D331" s="294">
        <v>0</v>
      </c>
      <c r="E331" s="294">
        <v>130000</v>
      </c>
    </row>
    <row r="332" spans="1:5" s="284" customFormat="1" ht="12">
      <c r="A332" s="293">
        <v>2200510</v>
      </c>
      <c r="B332" s="293" t="s">
        <v>719</v>
      </c>
      <c r="C332" s="294">
        <v>148000</v>
      </c>
      <c r="D332" s="294">
        <v>0</v>
      </c>
      <c r="E332" s="294">
        <v>148000</v>
      </c>
    </row>
    <row r="333" spans="1:5" s="284" customFormat="1" ht="12">
      <c r="A333" s="293">
        <v>221</v>
      </c>
      <c r="B333" s="293" t="s">
        <v>720</v>
      </c>
      <c r="C333" s="294">
        <v>33694260</v>
      </c>
      <c r="D333" s="294">
        <v>120960</v>
      </c>
      <c r="E333" s="294">
        <v>33573300</v>
      </c>
    </row>
    <row r="334" spans="1:5" s="284" customFormat="1" ht="12">
      <c r="A334" s="293">
        <v>22101</v>
      </c>
      <c r="B334" s="293" t="s">
        <v>721</v>
      </c>
      <c r="C334" s="294">
        <v>33573300</v>
      </c>
      <c r="D334" s="294">
        <v>0</v>
      </c>
      <c r="E334" s="294">
        <v>33573300</v>
      </c>
    </row>
    <row r="335" spans="1:5" s="284" customFormat="1" ht="12">
      <c r="A335" s="293">
        <v>2210103</v>
      </c>
      <c r="B335" s="293" t="s">
        <v>722</v>
      </c>
      <c r="C335" s="294">
        <v>32073300</v>
      </c>
      <c r="D335" s="294">
        <v>0</v>
      </c>
      <c r="E335" s="294">
        <v>32073300</v>
      </c>
    </row>
    <row r="336" spans="1:5" s="284" customFormat="1" ht="12">
      <c r="A336" s="293">
        <v>2210106</v>
      </c>
      <c r="B336" s="293" t="s">
        <v>723</v>
      </c>
      <c r="C336" s="294">
        <v>1500000</v>
      </c>
      <c r="D336" s="294">
        <v>0</v>
      </c>
      <c r="E336" s="294">
        <v>1500000</v>
      </c>
    </row>
    <row r="337" spans="1:5" s="284" customFormat="1" ht="12">
      <c r="A337" s="293">
        <v>22102</v>
      </c>
      <c r="B337" s="293" t="s">
        <v>724</v>
      </c>
      <c r="C337" s="294">
        <v>120960</v>
      </c>
      <c r="D337" s="294">
        <v>120960</v>
      </c>
      <c r="E337" s="294">
        <v>0</v>
      </c>
    </row>
    <row r="338" spans="1:5" s="284" customFormat="1" ht="12">
      <c r="A338" s="293">
        <v>2210201</v>
      </c>
      <c r="B338" s="293" t="s">
        <v>725</v>
      </c>
      <c r="C338" s="294">
        <v>120960</v>
      </c>
      <c r="D338" s="294">
        <v>120960</v>
      </c>
      <c r="E338" s="294">
        <v>0</v>
      </c>
    </row>
    <row r="339" spans="1:5" s="284" customFormat="1" ht="12">
      <c r="A339" s="293">
        <v>222</v>
      </c>
      <c r="B339" s="293" t="s">
        <v>726</v>
      </c>
      <c r="C339" s="294">
        <v>1109259</v>
      </c>
      <c r="D339" s="294">
        <v>759259</v>
      </c>
      <c r="E339" s="294">
        <v>350000</v>
      </c>
    </row>
    <row r="340" spans="1:5" s="284" customFormat="1" ht="12">
      <c r="A340" s="293">
        <v>22201</v>
      </c>
      <c r="B340" s="293" t="s">
        <v>727</v>
      </c>
      <c r="C340" s="294">
        <v>1109259</v>
      </c>
      <c r="D340" s="294">
        <v>759259</v>
      </c>
      <c r="E340" s="294">
        <v>350000</v>
      </c>
    </row>
    <row r="341" spans="1:5" s="284" customFormat="1" ht="12">
      <c r="A341" s="293">
        <v>2220101</v>
      </c>
      <c r="B341" s="293" t="s">
        <v>728</v>
      </c>
      <c r="C341" s="294">
        <v>1109259</v>
      </c>
      <c r="D341" s="294">
        <v>759259</v>
      </c>
      <c r="E341" s="294">
        <v>350000</v>
      </c>
    </row>
    <row r="342" spans="1:5" s="284" customFormat="1" ht="12">
      <c r="A342" s="293">
        <v>223</v>
      </c>
      <c r="B342" s="293" t="s">
        <v>729</v>
      </c>
      <c r="C342" s="294">
        <v>6000000</v>
      </c>
      <c r="D342" s="294">
        <v>0</v>
      </c>
      <c r="E342" s="294">
        <v>6000000</v>
      </c>
    </row>
    <row r="343" spans="1:5" s="284" customFormat="1" ht="12">
      <c r="A343" s="293">
        <v>22301</v>
      </c>
      <c r="B343" s="293" t="s">
        <v>730</v>
      </c>
      <c r="C343" s="294">
        <v>6000000</v>
      </c>
      <c r="D343" s="294">
        <v>0</v>
      </c>
      <c r="E343" s="294">
        <v>6000000</v>
      </c>
    </row>
    <row r="344" spans="1:5" s="284" customFormat="1" ht="12">
      <c r="A344" s="293">
        <v>2230108</v>
      </c>
      <c r="B344" s="293" t="s">
        <v>731</v>
      </c>
      <c r="C344" s="294">
        <v>6000000</v>
      </c>
      <c r="D344" s="294">
        <v>0</v>
      </c>
      <c r="E344" s="294">
        <v>6000000</v>
      </c>
    </row>
    <row r="345" spans="1:5" s="284" customFormat="1" ht="12">
      <c r="A345" s="293">
        <v>224</v>
      </c>
      <c r="B345" s="293" t="s">
        <v>732</v>
      </c>
      <c r="C345" s="294">
        <v>13372501.57</v>
      </c>
      <c r="D345" s="294">
        <v>5579244.57</v>
      </c>
      <c r="E345" s="294">
        <v>7793257</v>
      </c>
    </row>
    <row r="346" spans="1:5" s="284" customFormat="1" ht="12">
      <c r="A346" s="293">
        <v>22401</v>
      </c>
      <c r="B346" s="293" t="s">
        <v>733</v>
      </c>
      <c r="C346" s="294">
        <v>2110744.57</v>
      </c>
      <c r="D346" s="294">
        <v>1340744.57</v>
      </c>
      <c r="E346" s="294">
        <v>770000</v>
      </c>
    </row>
    <row r="347" spans="1:5" s="284" customFormat="1" ht="12">
      <c r="A347" s="293">
        <v>2240101</v>
      </c>
      <c r="B347" s="293" t="s">
        <v>456</v>
      </c>
      <c r="C347" s="294">
        <v>2110744.57</v>
      </c>
      <c r="D347" s="294">
        <v>1340744.57</v>
      </c>
      <c r="E347" s="294">
        <v>770000</v>
      </c>
    </row>
    <row r="348" spans="1:5" s="284" customFormat="1" ht="12">
      <c r="A348" s="293">
        <v>22402</v>
      </c>
      <c r="B348" s="293" t="s">
        <v>734</v>
      </c>
      <c r="C348" s="294">
        <v>11261757</v>
      </c>
      <c r="D348" s="294">
        <v>4238500</v>
      </c>
      <c r="E348" s="294">
        <v>7023257</v>
      </c>
    </row>
    <row r="349" spans="1:5" s="284" customFormat="1" ht="12">
      <c r="A349" s="293">
        <v>2240201</v>
      </c>
      <c r="B349" s="293" t="s">
        <v>456</v>
      </c>
      <c r="C349" s="294">
        <v>1020057</v>
      </c>
      <c r="D349" s="294">
        <v>0</v>
      </c>
      <c r="E349" s="294">
        <v>1020057</v>
      </c>
    </row>
    <row r="350" spans="1:5" s="284" customFormat="1" ht="12">
      <c r="A350" s="293">
        <v>2240202</v>
      </c>
      <c r="B350" s="293" t="s">
        <v>457</v>
      </c>
      <c r="C350" s="294">
        <v>3440600</v>
      </c>
      <c r="D350" s="294">
        <v>2990900</v>
      </c>
      <c r="E350" s="294">
        <v>449700</v>
      </c>
    </row>
    <row r="351" spans="1:5" s="284" customFormat="1" ht="12">
      <c r="A351" s="293">
        <v>2240204</v>
      </c>
      <c r="B351" s="293" t="s">
        <v>735</v>
      </c>
      <c r="C351" s="294">
        <v>200000</v>
      </c>
      <c r="D351" s="294">
        <v>0</v>
      </c>
      <c r="E351" s="294">
        <v>200000</v>
      </c>
    </row>
    <row r="352" spans="1:5" s="284" customFormat="1" ht="12">
      <c r="A352" s="293">
        <v>2240299</v>
      </c>
      <c r="B352" s="293" t="s">
        <v>736</v>
      </c>
      <c r="C352" s="294">
        <v>6601100</v>
      </c>
      <c r="D352" s="294">
        <v>1247600</v>
      </c>
      <c r="E352" s="294">
        <v>5353500</v>
      </c>
    </row>
    <row r="353" spans="1:5" s="284" customFormat="1" ht="12">
      <c r="A353" s="293">
        <v>227</v>
      </c>
      <c r="B353" s="293" t="s">
        <v>737</v>
      </c>
      <c r="C353" s="294">
        <v>18800000</v>
      </c>
      <c r="D353" s="294">
        <v>3800000</v>
      </c>
      <c r="E353" s="294">
        <v>15000000</v>
      </c>
    </row>
    <row r="354" spans="1:5" s="284" customFormat="1" ht="12">
      <c r="A354" s="293">
        <v>227</v>
      </c>
      <c r="B354" s="293" t="s">
        <v>738</v>
      </c>
      <c r="C354" s="294">
        <v>18800000</v>
      </c>
      <c r="D354" s="294">
        <v>3800000</v>
      </c>
      <c r="E354" s="294">
        <v>15000000</v>
      </c>
    </row>
    <row r="355" spans="1:5" s="284" customFormat="1" ht="12">
      <c r="A355" s="293">
        <v>227</v>
      </c>
      <c r="B355" s="293" t="s">
        <v>739</v>
      </c>
      <c r="C355" s="294">
        <v>18800000</v>
      </c>
      <c r="D355" s="294">
        <v>3800000</v>
      </c>
      <c r="E355" s="294">
        <v>15000000</v>
      </c>
    </row>
    <row r="356" spans="1:5" s="284" customFormat="1" ht="12">
      <c r="A356" s="293">
        <v>229</v>
      </c>
      <c r="B356" s="293" t="s">
        <v>391</v>
      </c>
      <c r="C356" s="294">
        <v>3150000</v>
      </c>
      <c r="D356" s="294">
        <v>500000</v>
      </c>
      <c r="E356" s="294">
        <v>2650000</v>
      </c>
    </row>
    <row r="357" spans="1:5" s="284" customFormat="1" ht="12">
      <c r="A357" s="293">
        <v>22902</v>
      </c>
      <c r="B357" s="293" t="s">
        <v>740</v>
      </c>
      <c r="C357" s="294">
        <v>150000</v>
      </c>
      <c r="D357" s="294">
        <v>0</v>
      </c>
      <c r="E357" s="294">
        <v>150000</v>
      </c>
    </row>
    <row r="358" spans="1:5" s="284" customFormat="1" ht="12">
      <c r="A358" s="293">
        <v>22902</v>
      </c>
      <c r="B358" s="293" t="s">
        <v>741</v>
      </c>
      <c r="C358" s="294">
        <v>150000</v>
      </c>
      <c r="D358" s="294">
        <v>0</v>
      </c>
      <c r="E358" s="294">
        <v>150000</v>
      </c>
    </row>
    <row r="359" spans="1:5" s="284" customFormat="1" ht="12">
      <c r="A359" s="293">
        <v>22999</v>
      </c>
      <c r="B359" s="293" t="s">
        <v>742</v>
      </c>
      <c r="C359" s="294">
        <v>3000000</v>
      </c>
      <c r="D359" s="294">
        <v>500000</v>
      </c>
      <c r="E359" s="294">
        <v>2500000</v>
      </c>
    </row>
    <row r="360" spans="1:5" s="284" customFormat="1" ht="12">
      <c r="A360" s="293">
        <v>2299901</v>
      </c>
      <c r="B360" s="293" t="s">
        <v>743</v>
      </c>
      <c r="C360" s="294">
        <v>3000000</v>
      </c>
      <c r="D360" s="294">
        <v>500000</v>
      </c>
      <c r="E360" s="294">
        <v>2500000</v>
      </c>
    </row>
    <row r="361" spans="1:5" s="284" customFormat="1" ht="12">
      <c r="A361" s="293">
        <v>230</v>
      </c>
      <c r="B361" s="293" t="s">
        <v>390</v>
      </c>
      <c r="C361" s="294">
        <v>600000</v>
      </c>
      <c r="D361" s="294">
        <v>600000</v>
      </c>
      <c r="E361" s="294">
        <v>0</v>
      </c>
    </row>
    <row r="362" spans="1:5" s="284" customFormat="1" ht="12">
      <c r="A362" s="293">
        <v>23002</v>
      </c>
      <c r="B362" s="293" t="s">
        <v>744</v>
      </c>
      <c r="C362" s="294">
        <v>600000</v>
      </c>
      <c r="D362" s="294">
        <v>600000</v>
      </c>
      <c r="E362" s="294">
        <v>0</v>
      </c>
    </row>
    <row r="363" spans="1:5" s="284" customFormat="1" ht="12">
      <c r="A363" s="293">
        <v>2300228</v>
      </c>
      <c r="B363" s="293" t="s">
        <v>745</v>
      </c>
      <c r="C363" s="294">
        <v>600000</v>
      </c>
      <c r="D363" s="294">
        <v>600000</v>
      </c>
      <c r="E363" s="294">
        <v>0</v>
      </c>
    </row>
    <row r="364" spans="1:5" s="284" customFormat="1" ht="12">
      <c r="A364" s="293">
        <v>231</v>
      </c>
      <c r="B364" s="293" t="s">
        <v>389</v>
      </c>
      <c r="C364" s="294">
        <v>236000000</v>
      </c>
      <c r="D364" s="294">
        <v>0</v>
      </c>
      <c r="E364" s="294">
        <v>236000000</v>
      </c>
    </row>
    <row r="365" spans="1:5" s="284" customFormat="1" ht="12">
      <c r="A365" s="293">
        <v>23103</v>
      </c>
      <c r="B365" s="293" t="s">
        <v>746</v>
      </c>
      <c r="C365" s="294">
        <v>236000000</v>
      </c>
      <c r="D365" s="294">
        <v>0</v>
      </c>
      <c r="E365" s="294">
        <v>236000000</v>
      </c>
    </row>
    <row r="366" spans="1:5" s="284" customFormat="1" ht="12">
      <c r="A366" s="293">
        <v>2310301</v>
      </c>
      <c r="B366" s="293" t="s">
        <v>747</v>
      </c>
      <c r="C366" s="294">
        <v>236000000</v>
      </c>
      <c r="D366" s="294">
        <v>0</v>
      </c>
      <c r="E366" s="294">
        <v>236000000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125" style="0" customWidth="1"/>
    <col min="2" max="2" width="29.625" style="0" customWidth="1"/>
    <col min="3" max="6" width="16.00390625" style="0" customWidth="1"/>
    <col min="7" max="7" width="19.00390625" style="0" customWidth="1"/>
    <col min="8" max="17" width="9.75390625" style="0" customWidth="1"/>
  </cols>
  <sheetData>
    <row r="1" spans="1:6" ht="14.25">
      <c r="A1" s="298"/>
      <c r="B1" s="298"/>
      <c r="C1" s="299"/>
      <c r="D1" s="299"/>
      <c r="E1" s="299"/>
      <c r="F1" s="300"/>
    </row>
    <row r="2" spans="1:6" ht="21" customHeight="1">
      <c r="A2" s="301" t="s">
        <v>911</v>
      </c>
      <c r="B2" s="301"/>
      <c r="C2" s="301"/>
      <c r="D2" s="301"/>
      <c r="E2" s="301"/>
      <c r="F2" s="301"/>
    </row>
    <row r="3" spans="1:6" ht="20.25" customHeight="1">
      <c r="A3" s="302"/>
      <c r="B3" s="303"/>
      <c r="C3" s="299"/>
      <c r="D3" s="299"/>
      <c r="E3" s="299"/>
      <c r="F3" s="300" t="s">
        <v>912</v>
      </c>
    </row>
    <row r="4" spans="1:6" ht="69.75" customHeight="1">
      <c r="A4" s="297" t="s">
        <v>910</v>
      </c>
      <c r="B4" s="297"/>
      <c r="C4" s="297" t="s">
        <v>748</v>
      </c>
      <c r="D4" s="297"/>
      <c r="E4" s="297"/>
      <c r="F4" s="297"/>
    </row>
    <row r="5" spans="1:6" ht="19.5" customHeight="1">
      <c r="A5" s="304" t="s">
        <v>393</v>
      </c>
      <c r="B5" s="304" t="s">
        <v>394</v>
      </c>
      <c r="C5" s="304" t="s">
        <v>246</v>
      </c>
      <c r="D5" s="304" t="s">
        <v>749</v>
      </c>
      <c r="E5" s="304" t="s">
        <v>388</v>
      </c>
      <c r="F5" s="304" t="s">
        <v>750</v>
      </c>
    </row>
    <row r="6" spans="1:6" ht="19.5" customHeight="1">
      <c r="A6" s="305" t="s">
        <v>397</v>
      </c>
      <c r="B6" s="305" t="s">
        <v>397</v>
      </c>
      <c r="C6" s="305">
        <v>1</v>
      </c>
      <c r="D6" s="305">
        <v>2</v>
      </c>
      <c r="E6" s="305">
        <v>3</v>
      </c>
      <c r="F6" s="305">
        <v>4</v>
      </c>
    </row>
    <row r="7" spans="1:6" s="280" customFormat="1" ht="19.5" customHeight="1">
      <c r="A7" s="306"/>
      <c r="B7" s="306" t="s">
        <v>246</v>
      </c>
      <c r="C7" s="307">
        <v>806161612.77</v>
      </c>
      <c r="D7" s="307">
        <v>759575394.65</v>
      </c>
      <c r="E7" s="307">
        <v>9962818.12</v>
      </c>
      <c r="F7" s="307">
        <v>36623400</v>
      </c>
    </row>
    <row r="8" spans="1:6" ht="19.5" customHeight="1">
      <c r="A8" s="306" t="s">
        <v>751</v>
      </c>
      <c r="B8" s="306" t="s">
        <v>749</v>
      </c>
      <c r="C8" s="307">
        <v>759575394.65</v>
      </c>
      <c r="D8" s="307">
        <v>759575394.65</v>
      </c>
      <c r="E8" s="307">
        <v>0</v>
      </c>
      <c r="F8" s="307">
        <v>0</v>
      </c>
    </row>
    <row r="9" spans="1:6" ht="19.5" customHeight="1">
      <c r="A9" s="306" t="s">
        <v>752</v>
      </c>
      <c r="B9" s="306" t="s">
        <v>753</v>
      </c>
      <c r="C9" s="307">
        <v>278559086.53</v>
      </c>
      <c r="D9" s="307">
        <v>278559086.53</v>
      </c>
      <c r="E9" s="307">
        <v>0</v>
      </c>
      <c r="F9" s="307">
        <v>0</v>
      </c>
    </row>
    <row r="10" spans="1:6" ht="19.5" customHeight="1">
      <c r="A10" s="306" t="s">
        <v>754</v>
      </c>
      <c r="B10" s="306" t="s">
        <v>755</v>
      </c>
      <c r="C10" s="307">
        <v>278559086.53</v>
      </c>
      <c r="D10" s="307">
        <v>278559086.53</v>
      </c>
      <c r="E10" s="307">
        <v>0</v>
      </c>
      <c r="F10" s="307">
        <v>0</v>
      </c>
    </row>
    <row r="11" spans="1:6" ht="19.5" customHeight="1">
      <c r="A11" s="306" t="s">
        <v>756</v>
      </c>
      <c r="B11" s="306" t="s">
        <v>757</v>
      </c>
      <c r="C11" s="307">
        <v>76795665.73</v>
      </c>
      <c r="D11" s="307">
        <v>76795665.73</v>
      </c>
      <c r="E11" s="307">
        <v>0</v>
      </c>
      <c r="F11" s="307">
        <v>0</v>
      </c>
    </row>
    <row r="12" spans="1:6" ht="19.5" customHeight="1">
      <c r="A12" s="306" t="s">
        <v>758</v>
      </c>
      <c r="B12" s="306" t="s">
        <v>759</v>
      </c>
      <c r="C12" s="307">
        <v>76795665.73</v>
      </c>
      <c r="D12" s="307">
        <v>76795665.73</v>
      </c>
      <c r="E12" s="307">
        <v>0</v>
      </c>
      <c r="F12" s="307">
        <v>0</v>
      </c>
    </row>
    <row r="13" spans="1:6" ht="19.5" customHeight="1">
      <c r="A13" s="306" t="s">
        <v>760</v>
      </c>
      <c r="B13" s="306" t="s">
        <v>761</v>
      </c>
      <c r="C13" s="307">
        <v>7819714.6</v>
      </c>
      <c r="D13" s="307">
        <v>7819714.6</v>
      </c>
      <c r="E13" s="307">
        <v>0</v>
      </c>
      <c r="F13" s="307">
        <v>0</v>
      </c>
    </row>
    <row r="14" spans="1:6" ht="19.5" customHeight="1">
      <c r="A14" s="306" t="s">
        <v>762</v>
      </c>
      <c r="B14" s="306" t="s">
        <v>763</v>
      </c>
      <c r="C14" s="307">
        <v>7819714.6</v>
      </c>
      <c r="D14" s="307">
        <v>7819714.6</v>
      </c>
      <c r="E14" s="307">
        <v>0</v>
      </c>
      <c r="F14" s="307">
        <v>0</v>
      </c>
    </row>
    <row r="15" spans="1:6" ht="19.5" customHeight="1">
      <c r="A15" s="306" t="s">
        <v>764</v>
      </c>
      <c r="B15" s="306" t="s">
        <v>765</v>
      </c>
      <c r="C15" s="307">
        <v>20853180.59</v>
      </c>
      <c r="D15" s="307">
        <v>20853180.59</v>
      </c>
      <c r="E15" s="307">
        <v>0</v>
      </c>
      <c r="F15" s="307">
        <v>0</v>
      </c>
    </row>
    <row r="16" spans="1:6" ht="19.5" customHeight="1">
      <c r="A16" s="306" t="s">
        <v>766</v>
      </c>
      <c r="B16" s="306" t="s">
        <v>767</v>
      </c>
      <c r="C16" s="307">
        <v>20853180.59</v>
      </c>
      <c r="D16" s="307">
        <v>20853180.59</v>
      </c>
      <c r="E16" s="307">
        <v>0</v>
      </c>
      <c r="F16" s="307">
        <v>0</v>
      </c>
    </row>
    <row r="17" spans="1:6" ht="19.5" customHeight="1">
      <c r="A17" s="306" t="s">
        <v>768</v>
      </c>
      <c r="B17" s="306" t="s">
        <v>769</v>
      </c>
      <c r="C17" s="307">
        <v>34604625.92</v>
      </c>
      <c r="D17" s="307">
        <v>34604625.92</v>
      </c>
      <c r="E17" s="307">
        <v>0</v>
      </c>
      <c r="F17" s="307">
        <v>0</v>
      </c>
    </row>
    <row r="18" spans="1:6" ht="19.5" customHeight="1">
      <c r="A18" s="306" t="s">
        <v>770</v>
      </c>
      <c r="B18" s="306" t="s">
        <v>771</v>
      </c>
      <c r="C18" s="307">
        <v>34604625.92</v>
      </c>
      <c r="D18" s="307">
        <v>34604625.92</v>
      </c>
      <c r="E18" s="307">
        <v>0</v>
      </c>
      <c r="F18" s="307">
        <v>0</v>
      </c>
    </row>
    <row r="19" spans="1:6" ht="19.5" customHeight="1">
      <c r="A19" s="306" t="s">
        <v>772</v>
      </c>
      <c r="B19" s="306" t="s">
        <v>773</v>
      </c>
      <c r="C19" s="307">
        <v>686736</v>
      </c>
      <c r="D19" s="307">
        <v>686736</v>
      </c>
      <c r="E19" s="307">
        <v>0</v>
      </c>
      <c r="F19" s="307">
        <v>0</v>
      </c>
    </row>
    <row r="20" spans="1:6" ht="19.5" customHeight="1">
      <c r="A20" s="306" t="s">
        <v>774</v>
      </c>
      <c r="B20" s="306" t="s">
        <v>775</v>
      </c>
      <c r="C20" s="307">
        <v>686736</v>
      </c>
      <c r="D20" s="307">
        <v>686736</v>
      </c>
      <c r="E20" s="307">
        <v>0</v>
      </c>
      <c r="F20" s="307">
        <v>0</v>
      </c>
    </row>
    <row r="21" spans="1:6" ht="19.5" customHeight="1">
      <c r="A21" s="306" t="s">
        <v>776</v>
      </c>
      <c r="B21" s="306" t="s">
        <v>777</v>
      </c>
      <c r="C21" s="307">
        <v>7026377.2</v>
      </c>
      <c r="D21" s="307">
        <v>7026377.2</v>
      </c>
      <c r="E21" s="307">
        <v>0</v>
      </c>
      <c r="F21" s="307">
        <v>0</v>
      </c>
    </row>
    <row r="22" spans="1:6" ht="19.5" customHeight="1">
      <c r="A22" s="306" t="s">
        <v>778</v>
      </c>
      <c r="B22" s="306" t="s">
        <v>779</v>
      </c>
      <c r="C22" s="307">
        <v>7026377.2</v>
      </c>
      <c r="D22" s="307">
        <v>7026377.2</v>
      </c>
      <c r="E22" s="307">
        <v>0</v>
      </c>
      <c r="F22" s="307">
        <v>0</v>
      </c>
    </row>
    <row r="23" spans="1:6" ht="19.5" customHeight="1">
      <c r="A23" s="306" t="s">
        <v>780</v>
      </c>
      <c r="B23" s="306" t="s">
        <v>781</v>
      </c>
      <c r="C23" s="307">
        <v>13150.8</v>
      </c>
      <c r="D23" s="307">
        <v>13150.8</v>
      </c>
      <c r="E23" s="307">
        <v>0</v>
      </c>
      <c r="F23" s="307">
        <v>0</v>
      </c>
    </row>
    <row r="24" spans="1:6" ht="19.5" customHeight="1">
      <c r="A24" s="306" t="s">
        <v>782</v>
      </c>
      <c r="B24" s="306" t="s">
        <v>783</v>
      </c>
      <c r="C24" s="307">
        <v>13150.8</v>
      </c>
      <c r="D24" s="307">
        <v>13150.8</v>
      </c>
      <c r="E24" s="307">
        <v>0</v>
      </c>
      <c r="F24" s="307">
        <v>0</v>
      </c>
    </row>
    <row r="25" spans="1:6" ht="19.5" customHeight="1">
      <c r="A25" s="306" t="s">
        <v>784</v>
      </c>
      <c r="B25" s="306" t="s">
        <v>785</v>
      </c>
      <c r="C25" s="307">
        <v>882058.88</v>
      </c>
      <c r="D25" s="307">
        <v>882058.88</v>
      </c>
      <c r="E25" s="307">
        <v>0</v>
      </c>
      <c r="F25" s="307">
        <v>0</v>
      </c>
    </row>
    <row r="26" spans="1:6" ht="19.5" customHeight="1">
      <c r="A26" s="306" t="s">
        <v>786</v>
      </c>
      <c r="B26" s="306" t="s">
        <v>787</v>
      </c>
      <c r="C26" s="307">
        <v>882058.88</v>
      </c>
      <c r="D26" s="307">
        <v>882058.88</v>
      </c>
      <c r="E26" s="307">
        <v>0</v>
      </c>
      <c r="F26" s="307">
        <v>0</v>
      </c>
    </row>
    <row r="27" spans="1:6" ht="19.5" customHeight="1">
      <c r="A27" s="306" t="s">
        <v>788</v>
      </c>
      <c r="B27" s="306" t="s">
        <v>789</v>
      </c>
      <c r="C27" s="307">
        <v>41472310.6</v>
      </c>
      <c r="D27" s="307">
        <v>41472310.6</v>
      </c>
      <c r="E27" s="307">
        <v>0</v>
      </c>
      <c r="F27" s="307">
        <v>0</v>
      </c>
    </row>
    <row r="28" spans="1:6" ht="19.5" customHeight="1">
      <c r="A28" s="306" t="s">
        <v>790</v>
      </c>
      <c r="B28" s="306" t="s">
        <v>725</v>
      </c>
      <c r="C28" s="307">
        <v>41472310.6</v>
      </c>
      <c r="D28" s="307">
        <v>41472310.6</v>
      </c>
      <c r="E28" s="307">
        <v>0</v>
      </c>
      <c r="F28" s="307">
        <v>0</v>
      </c>
    </row>
    <row r="29" spans="1:6" ht="19.5" customHeight="1">
      <c r="A29" s="306" t="s">
        <v>791</v>
      </c>
      <c r="B29" s="306" t="s">
        <v>792</v>
      </c>
      <c r="C29" s="307">
        <v>290862487.8</v>
      </c>
      <c r="D29" s="307">
        <v>290862487.8</v>
      </c>
      <c r="E29" s="307">
        <v>0</v>
      </c>
      <c r="F29" s="307">
        <v>0</v>
      </c>
    </row>
    <row r="30" spans="1:6" ht="19.5" customHeight="1">
      <c r="A30" s="306" t="s">
        <v>793</v>
      </c>
      <c r="B30" s="306" t="s">
        <v>794</v>
      </c>
      <c r="C30" s="307">
        <v>290862487.8</v>
      </c>
      <c r="D30" s="307">
        <v>290862487.8</v>
      </c>
      <c r="E30" s="307">
        <v>0</v>
      </c>
      <c r="F30" s="307">
        <v>0</v>
      </c>
    </row>
    <row r="31" spans="1:6" ht="19.5" customHeight="1">
      <c r="A31" s="306" t="s">
        <v>795</v>
      </c>
      <c r="B31" s="306" t="s">
        <v>750</v>
      </c>
      <c r="C31" s="307">
        <v>36623400</v>
      </c>
      <c r="D31" s="307">
        <v>0</v>
      </c>
      <c r="E31" s="307">
        <v>0</v>
      </c>
      <c r="F31" s="307">
        <v>36623400</v>
      </c>
    </row>
    <row r="32" spans="1:6" ht="14.25">
      <c r="A32" s="306" t="s">
        <v>796</v>
      </c>
      <c r="B32" s="306" t="s">
        <v>797</v>
      </c>
      <c r="C32" s="307">
        <v>13600200</v>
      </c>
      <c r="D32" s="307">
        <v>0</v>
      </c>
      <c r="E32" s="307">
        <v>0</v>
      </c>
      <c r="F32" s="307">
        <v>13600200</v>
      </c>
    </row>
    <row r="33" spans="1:6" ht="14.25">
      <c r="A33" s="306" t="s">
        <v>798</v>
      </c>
      <c r="B33" s="306" t="s">
        <v>799</v>
      </c>
      <c r="C33" s="307">
        <v>13600200</v>
      </c>
      <c r="D33" s="307">
        <v>0</v>
      </c>
      <c r="E33" s="307">
        <v>0</v>
      </c>
      <c r="F33" s="307">
        <v>13600200</v>
      </c>
    </row>
    <row r="34" spans="1:6" ht="14.25">
      <c r="A34" s="306" t="s">
        <v>800</v>
      </c>
      <c r="B34" s="306" t="s">
        <v>801</v>
      </c>
      <c r="C34" s="307">
        <v>1993300</v>
      </c>
      <c r="D34" s="307">
        <v>0</v>
      </c>
      <c r="E34" s="307">
        <v>0</v>
      </c>
      <c r="F34" s="307">
        <v>1993300</v>
      </c>
    </row>
    <row r="35" spans="1:6" ht="14.25">
      <c r="A35" s="306" t="s">
        <v>802</v>
      </c>
      <c r="B35" s="306" t="s">
        <v>803</v>
      </c>
      <c r="C35" s="307">
        <v>1993300</v>
      </c>
      <c r="D35" s="307">
        <v>0</v>
      </c>
      <c r="E35" s="307">
        <v>0</v>
      </c>
      <c r="F35" s="307">
        <v>1993300</v>
      </c>
    </row>
    <row r="36" spans="1:6" ht="14.25">
      <c r="A36" s="306" t="s">
        <v>804</v>
      </c>
      <c r="B36" s="306" t="s">
        <v>805</v>
      </c>
      <c r="C36" s="307">
        <v>128000</v>
      </c>
      <c r="D36" s="307">
        <v>0</v>
      </c>
      <c r="E36" s="307">
        <v>0</v>
      </c>
      <c r="F36" s="307">
        <v>128000</v>
      </c>
    </row>
    <row r="37" spans="1:6" ht="14.25">
      <c r="A37" s="306" t="s">
        <v>806</v>
      </c>
      <c r="B37" s="306" t="s">
        <v>807</v>
      </c>
      <c r="C37" s="307">
        <v>128000</v>
      </c>
      <c r="D37" s="307">
        <v>0</v>
      </c>
      <c r="E37" s="307">
        <v>0</v>
      </c>
      <c r="F37" s="307">
        <v>128000</v>
      </c>
    </row>
    <row r="38" spans="1:6" ht="14.25">
      <c r="A38" s="306" t="s">
        <v>808</v>
      </c>
      <c r="B38" s="306" t="s">
        <v>809</v>
      </c>
      <c r="C38" s="307">
        <v>59500</v>
      </c>
      <c r="D38" s="307">
        <v>0</v>
      </c>
      <c r="E38" s="307">
        <v>0</v>
      </c>
      <c r="F38" s="307">
        <v>59500</v>
      </c>
    </row>
    <row r="39" spans="1:6" ht="14.25">
      <c r="A39" s="306" t="s">
        <v>810</v>
      </c>
      <c r="B39" s="306" t="s">
        <v>811</v>
      </c>
      <c r="C39" s="307">
        <v>59500</v>
      </c>
      <c r="D39" s="307">
        <v>0</v>
      </c>
      <c r="E39" s="307">
        <v>0</v>
      </c>
      <c r="F39" s="307">
        <v>59500</v>
      </c>
    </row>
    <row r="40" spans="1:6" ht="14.25">
      <c r="A40" s="306" t="s">
        <v>812</v>
      </c>
      <c r="B40" s="306" t="s">
        <v>813</v>
      </c>
      <c r="C40" s="307">
        <v>716300</v>
      </c>
      <c r="D40" s="307">
        <v>0</v>
      </c>
      <c r="E40" s="307">
        <v>0</v>
      </c>
      <c r="F40" s="307">
        <v>716300</v>
      </c>
    </row>
    <row r="41" spans="1:6" ht="14.25">
      <c r="A41" s="306" t="s">
        <v>814</v>
      </c>
      <c r="B41" s="306" t="s">
        <v>815</v>
      </c>
      <c r="C41" s="307">
        <v>716300</v>
      </c>
      <c r="D41" s="307">
        <v>0</v>
      </c>
      <c r="E41" s="307">
        <v>0</v>
      </c>
      <c r="F41" s="307">
        <v>716300</v>
      </c>
    </row>
    <row r="42" spans="1:6" ht="14.25">
      <c r="A42" s="306" t="s">
        <v>816</v>
      </c>
      <c r="B42" s="306" t="s">
        <v>817</v>
      </c>
      <c r="C42" s="307">
        <v>2331796</v>
      </c>
      <c r="D42" s="307">
        <v>0</v>
      </c>
      <c r="E42" s="307">
        <v>0</v>
      </c>
      <c r="F42" s="307">
        <v>2331796</v>
      </c>
    </row>
    <row r="43" spans="1:6" ht="14.25">
      <c r="A43" s="306" t="s">
        <v>818</v>
      </c>
      <c r="B43" s="306" t="s">
        <v>819</v>
      </c>
      <c r="C43" s="307">
        <v>2331796</v>
      </c>
      <c r="D43" s="307">
        <v>0</v>
      </c>
      <c r="E43" s="307">
        <v>0</v>
      </c>
      <c r="F43" s="307">
        <v>2331796</v>
      </c>
    </row>
    <row r="44" spans="1:6" ht="14.25">
      <c r="A44" s="306" t="s">
        <v>820</v>
      </c>
      <c r="B44" s="306" t="s">
        <v>821</v>
      </c>
      <c r="C44" s="307">
        <v>652700</v>
      </c>
      <c r="D44" s="307">
        <v>0</v>
      </c>
      <c r="E44" s="307">
        <v>0</v>
      </c>
      <c r="F44" s="307">
        <v>652700</v>
      </c>
    </row>
    <row r="45" spans="1:6" ht="14.25">
      <c r="A45" s="306" t="s">
        <v>822</v>
      </c>
      <c r="B45" s="306" t="s">
        <v>823</v>
      </c>
      <c r="C45" s="307">
        <v>652700</v>
      </c>
      <c r="D45" s="307">
        <v>0</v>
      </c>
      <c r="E45" s="307">
        <v>0</v>
      </c>
      <c r="F45" s="307">
        <v>652700</v>
      </c>
    </row>
    <row r="46" spans="1:6" ht="14.25">
      <c r="A46" s="306" t="s">
        <v>824</v>
      </c>
      <c r="B46" s="306" t="s">
        <v>825</v>
      </c>
      <c r="C46" s="307">
        <v>1211900</v>
      </c>
      <c r="D46" s="307">
        <v>0</v>
      </c>
      <c r="E46" s="307">
        <v>0</v>
      </c>
      <c r="F46" s="307">
        <v>1211900</v>
      </c>
    </row>
    <row r="47" spans="1:6" ht="14.25">
      <c r="A47" s="306" t="s">
        <v>826</v>
      </c>
      <c r="B47" s="306" t="s">
        <v>827</v>
      </c>
      <c r="C47" s="307">
        <v>1211900</v>
      </c>
      <c r="D47" s="307">
        <v>0</v>
      </c>
      <c r="E47" s="307">
        <v>0</v>
      </c>
      <c r="F47" s="307">
        <v>1211900</v>
      </c>
    </row>
    <row r="48" spans="1:6" ht="14.25">
      <c r="A48" s="306" t="s">
        <v>828</v>
      </c>
      <c r="B48" s="306" t="s">
        <v>829</v>
      </c>
      <c r="C48" s="307">
        <v>1413070</v>
      </c>
      <c r="D48" s="307">
        <v>0</v>
      </c>
      <c r="E48" s="307">
        <v>0</v>
      </c>
      <c r="F48" s="307">
        <v>1413070</v>
      </c>
    </row>
    <row r="49" spans="1:6" ht="14.25">
      <c r="A49" s="306" t="s">
        <v>830</v>
      </c>
      <c r="B49" s="306" t="s">
        <v>831</v>
      </c>
      <c r="C49" s="307">
        <v>1413070</v>
      </c>
      <c r="D49" s="307">
        <v>0</v>
      </c>
      <c r="E49" s="307">
        <v>0</v>
      </c>
      <c r="F49" s="307">
        <v>1413070</v>
      </c>
    </row>
    <row r="50" spans="1:6" ht="14.25">
      <c r="A50" s="306" t="s">
        <v>832</v>
      </c>
      <c r="B50" s="306" t="s">
        <v>833</v>
      </c>
      <c r="C50" s="307">
        <v>2964495</v>
      </c>
      <c r="D50" s="307">
        <v>0</v>
      </c>
      <c r="E50" s="307">
        <v>0</v>
      </c>
      <c r="F50" s="307">
        <v>2964495</v>
      </c>
    </row>
    <row r="51" spans="1:6" ht="14.25">
      <c r="A51" s="306" t="s">
        <v>834</v>
      </c>
      <c r="B51" s="306" t="s">
        <v>835</v>
      </c>
      <c r="C51" s="307">
        <v>2964495</v>
      </c>
      <c r="D51" s="307">
        <v>0</v>
      </c>
      <c r="E51" s="307">
        <v>0</v>
      </c>
      <c r="F51" s="307">
        <v>2964495</v>
      </c>
    </row>
    <row r="52" spans="1:6" ht="14.25">
      <c r="A52" s="306" t="s">
        <v>836</v>
      </c>
      <c r="B52" s="306" t="s">
        <v>837</v>
      </c>
      <c r="C52" s="307">
        <v>298000</v>
      </c>
      <c r="D52" s="307">
        <v>0</v>
      </c>
      <c r="E52" s="307">
        <v>0</v>
      </c>
      <c r="F52" s="307">
        <v>298000</v>
      </c>
    </row>
    <row r="53" spans="1:6" ht="14.25">
      <c r="A53" s="306" t="s">
        <v>838</v>
      </c>
      <c r="B53" s="306" t="s">
        <v>839</v>
      </c>
      <c r="C53" s="307">
        <v>298000</v>
      </c>
      <c r="D53" s="307">
        <v>0</v>
      </c>
      <c r="E53" s="307">
        <v>0</v>
      </c>
      <c r="F53" s="307">
        <v>298000</v>
      </c>
    </row>
    <row r="54" spans="1:6" ht="14.25">
      <c r="A54" s="306" t="s">
        <v>840</v>
      </c>
      <c r="B54" s="306" t="s">
        <v>841</v>
      </c>
      <c r="C54" s="307">
        <v>167000</v>
      </c>
      <c r="D54" s="307">
        <v>0</v>
      </c>
      <c r="E54" s="307">
        <v>0</v>
      </c>
      <c r="F54" s="307">
        <v>167000</v>
      </c>
    </row>
    <row r="55" spans="1:6" ht="14.25">
      <c r="A55" s="306" t="s">
        <v>842</v>
      </c>
      <c r="B55" s="306" t="s">
        <v>843</v>
      </c>
      <c r="C55" s="307">
        <v>167000</v>
      </c>
      <c r="D55" s="307">
        <v>0</v>
      </c>
      <c r="E55" s="307">
        <v>0</v>
      </c>
      <c r="F55" s="307">
        <v>167000</v>
      </c>
    </row>
    <row r="56" spans="1:6" ht="14.25">
      <c r="A56" s="306" t="s">
        <v>844</v>
      </c>
      <c r="B56" s="306" t="s">
        <v>845</v>
      </c>
      <c r="C56" s="307">
        <v>1132600</v>
      </c>
      <c r="D56" s="307">
        <v>0</v>
      </c>
      <c r="E56" s="307">
        <v>0</v>
      </c>
      <c r="F56" s="307">
        <v>1132600</v>
      </c>
    </row>
    <row r="57" spans="1:6" ht="14.25">
      <c r="A57" s="306" t="s">
        <v>846</v>
      </c>
      <c r="B57" s="306" t="s">
        <v>847</v>
      </c>
      <c r="C57" s="307">
        <v>1132600</v>
      </c>
      <c r="D57" s="307">
        <v>0</v>
      </c>
      <c r="E57" s="307">
        <v>0</v>
      </c>
      <c r="F57" s="307">
        <v>1132600</v>
      </c>
    </row>
    <row r="58" spans="1:6" ht="14.25">
      <c r="A58" s="306" t="s">
        <v>848</v>
      </c>
      <c r="B58" s="306" t="s">
        <v>849</v>
      </c>
      <c r="C58" s="307">
        <v>367700</v>
      </c>
      <c r="D58" s="307">
        <v>0</v>
      </c>
      <c r="E58" s="307">
        <v>0</v>
      </c>
      <c r="F58" s="307">
        <v>367700</v>
      </c>
    </row>
    <row r="59" spans="1:6" ht="14.25">
      <c r="A59" s="306" t="s">
        <v>850</v>
      </c>
      <c r="B59" s="306" t="s">
        <v>851</v>
      </c>
      <c r="C59" s="307">
        <v>367700</v>
      </c>
      <c r="D59" s="307">
        <v>0</v>
      </c>
      <c r="E59" s="307">
        <v>0</v>
      </c>
      <c r="F59" s="307">
        <v>367700</v>
      </c>
    </row>
    <row r="60" spans="1:6" ht="14.25">
      <c r="A60" s="306" t="s">
        <v>852</v>
      </c>
      <c r="B60" s="306" t="s">
        <v>853</v>
      </c>
      <c r="C60" s="307">
        <v>300900</v>
      </c>
      <c r="D60" s="307">
        <v>0</v>
      </c>
      <c r="E60" s="307">
        <v>0</v>
      </c>
      <c r="F60" s="307">
        <v>300900</v>
      </c>
    </row>
    <row r="61" spans="1:6" ht="14.25">
      <c r="A61" s="306" t="s">
        <v>854</v>
      </c>
      <c r="B61" s="306" t="s">
        <v>855</v>
      </c>
      <c r="C61" s="307">
        <v>300900</v>
      </c>
      <c r="D61" s="307">
        <v>0</v>
      </c>
      <c r="E61" s="307">
        <v>0</v>
      </c>
      <c r="F61" s="307">
        <v>300900</v>
      </c>
    </row>
    <row r="62" spans="1:6" ht="14.25">
      <c r="A62" s="306" t="s">
        <v>856</v>
      </c>
      <c r="B62" s="306" t="s">
        <v>857</v>
      </c>
      <c r="C62" s="307">
        <v>281000</v>
      </c>
      <c r="D62" s="307">
        <v>0</v>
      </c>
      <c r="E62" s="307">
        <v>0</v>
      </c>
      <c r="F62" s="307">
        <v>281000</v>
      </c>
    </row>
    <row r="63" spans="1:6" ht="14.25">
      <c r="A63" s="306" t="s">
        <v>858</v>
      </c>
      <c r="B63" s="306" t="s">
        <v>859</v>
      </c>
      <c r="C63" s="307">
        <v>281000</v>
      </c>
      <c r="D63" s="307">
        <v>0</v>
      </c>
      <c r="E63" s="307">
        <v>0</v>
      </c>
      <c r="F63" s="307">
        <v>281000</v>
      </c>
    </row>
    <row r="64" spans="1:6" ht="14.25">
      <c r="A64" s="306" t="s">
        <v>860</v>
      </c>
      <c r="B64" s="306" t="s">
        <v>861</v>
      </c>
      <c r="C64" s="307">
        <v>14200</v>
      </c>
      <c r="D64" s="307">
        <v>0</v>
      </c>
      <c r="E64" s="307">
        <v>0</v>
      </c>
      <c r="F64" s="307">
        <v>14200</v>
      </c>
    </row>
    <row r="65" spans="1:6" ht="14.25">
      <c r="A65" s="306" t="s">
        <v>862</v>
      </c>
      <c r="B65" s="306" t="s">
        <v>863</v>
      </c>
      <c r="C65" s="307">
        <v>14200</v>
      </c>
      <c r="D65" s="307">
        <v>0</v>
      </c>
      <c r="E65" s="307">
        <v>0</v>
      </c>
      <c r="F65" s="307">
        <v>14200</v>
      </c>
    </row>
    <row r="66" spans="1:6" ht="14.25">
      <c r="A66" s="306" t="s">
        <v>864</v>
      </c>
      <c r="B66" s="306" t="s">
        <v>865</v>
      </c>
      <c r="C66" s="307">
        <v>632600</v>
      </c>
      <c r="D66" s="307">
        <v>0</v>
      </c>
      <c r="E66" s="307">
        <v>0</v>
      </c>
      <c r="F66" s="307">
        <v>632600</v>
      </c>
    </row>
    <row r="67" spans="1:6" ht="14.25">
      <c r="A67" s="306" t="s">
        <v>866</v>
      </c>
      <c r="B67" s="306" t="s">
        <v>867</v>
      </c>
      <c r="C67" s="307">
        <v>632600</v>
      </c>
      <c r="D67" s="307">
        <v>0</v>
      </c>
      <c r="E67" s="307">
        <v>0</v>
      </c>
      <c r="F67" s="307">
        <v>632600</v>
      </c>
    </row>
    <row r="68" spans="1:6" ht="14.25">
      <c r="A68" s="306" t="s">
        <v>868</v>
      </c>
      <c r="B68" s="306" t="s">
        <v>869</v>
      </c>
      <c r="C68" s="307">
        <v>2080100</v>
      </c>
      <c r="D68" s="307">
        <v>0</v>
      </c>
      <c r="E68" s="307">
        <v>0</v>
      </c>
      <c r="F68" s="307">
        <v>2080100</v>
      </c>
    </row>
    <row r="69" spans="1:6" ht="14.25">
      <c r="A69" s="306" t="s">
        <v>870</v>
      </c>
      <c r="B69" s="306" t="s">
        <v>871</v>
      </c>
      <c r="C69" s="307">
        <v>2080100</v>
      </c>
      <c r="D69" s="307">
        <v>0</v>
      </c>
      <c r="E69" s="307">
        <v>0</v>
      </c>
      <c r="F69" s="307">
        <v>2080100</v>
      </c>
    </row>
    <row r="70" spans="1:6" ht="14.25">
      <c r="A70" s="306" t="s">
        <v>872</v>
      </c>
      <c r="B70" s="306" t="s">
        <v>873</v>
      </c>
      <c r="C70" s="307">
        <v>729504</v>
      </c>
      <c r="D70" s="307">
        <v>0</v>
      </c>
      <c r="E70" s="307">
        <v>0</v>
      </c>
      <c r="F70" s="307">
        <v>729504</v>
      </c>
    </row>
    <row r="71" spans="1:6" ht="14.25">
      <c r="A71" s="306" t="s">
        <v>874</v>
      </c>
      <c r="B71" s="306" t="s">
        <v>875</v>
      </c>
      <c r="C71" s="307">
        <v>729504</v>
      </c>
      <c r="D71" s="307">
        <v>0</v>
      </c>
      <c r="E71" s="307">
        <v>0</v>
      </c>
      <c r="F71" s="307">
        <v>729504</v>
      </c>
    </row>
    <row r="72" spans="1:6" ht="14.25">
      <c r="A72" s="306" t="s">
        <v>876</v>
      </c>
      <c r="B72" s="306" t="s">
        <v>877</v>
      </c>
      <c r="C72" s="307">
        <v>95000</v>
      </c>
      <c r="D72" s="307">
        <v>0</v>
      </c>
      <c r="E72" s="307">
        <v>0</v>
      </c>
      <c r="F72" s="307">
        <v>95000</v>
      </c>
    </row>
    <row r="73" spans="1:6" ht="14.25">
      <c r="A73" s="306" t="s">
        <v>878</v>
      </c>
      <c r="B73" s="306" t="s">
        <v>879</v>
      </c>
      <c r="C73" s="307">
        <v>95000</v>
      </c>
      <c r="D73" s="307">
        <v>0</v>
      </c>
      <c r="E73" s="307">
        <v>0</v>
      </c>
      <c r="F73" s="307">
        <v>95000</v>
      </c>
    </row>
    <row r="74" spans="1:6" ht="14.25">
      <c r="A74" s="306" t="s">
        <v>880</v>
      </c>
      <c r="B74" s="306" t="s">
        <v>881</v>
      </c>
      <c r="C74" s="307">
        <v>1408972</v>
      </c>
      <c r="D74" s="307">
        <v>0</v>
      </c>
      <c r="E74" s="307">
        <v>0</v>
      </c>
      <c r="F74" s="307">
        <v>1408972</v>
      </c>
    </row>
    <row r="75" spans="1:6" ht="14.25">
      <c r="A75" s="306" t="s">
        <v>882</v>
      </c>
      <c r="B75" s="306" t="s">
        <v>883</v>
      </c>
      <c r="C75" s="307">
        <v>1408972</v>
      </c>
      <c r="D75" s="307">
        <v>0</v>
      </c>
      <c r="E75" s="307">
        <v>0</v>
      </c>
      <c r="F75" s="307">
        <v>1408972</v>
      </c>
    </row>
    <row r="76" spans="1:6" ht="14.25">
      <c r="A76" s="306" t="s">
        <v>884</v>
      </c>
      <c r="B76" s="306" t="s">
        <v>885</v>
      </c>
      <c r="C76" s="307">
        <v>362400</v>
      </c>
      <c r="D76" s="307">
        <v>0</v>
      </c>
      <c r="E76" s="307">
        <v>0</v>
      </c>
      <c r="F76" s="307">
        <v>362400</v>
      </c>
    </row>
    <row r="77" spans="1:6" ht="14.25">
      <c r="A77" s="306" t="s">
        <v>886</v>
      </c>
      <c r="B77" s="306" t="s">
        <v>887</v>
      </c>
      <c r="C77" s="307">
        <v>362400</v>
      </c>
      <c r="D77" s="307">
        <v>0</v>
      </c>
      <c r="E77" s="307">
        <v>0</v>
      </c>
      <c r="F77" s="307">
        <v>362400</v>
      </c>
    </row>
    <row r="78" spans="1:6" ht="14.25">
      <c r="A78" s="306" t="s">
        <v>888</v>
      </c>
      <c r="B78" s="306" t="s">
        <v>889</v>
      </c>
      <c r="C78" s="307">
        <v>3682163</v>
      </c>
      <c r="D78" s="307">
        <v>0</v>
      </c>
      <c r="E78" s="307">
        <v>0</v>
      </c>
      <c r="F78" s="307">
        <v>3682163</v>
      </c>
    </row>
    <row r="79" spans="1:6" ht="14.25">
      <c r="A79" s="306" t="s">
        <v>890</v>
      </c>
      <c r="B79" s="306" t="s">
        <v>891</v>
      </c>
      <c r="C79" s="307">
        <v>3682163</v>
      </c>
      <c r="D79" s="307">
        <v>0</v>
      </c>
      <c r="E79" s="307">
        <v>0</v>
      </c>
      <c r="F79" s="307">
        <v>3682163</v>
      </c>
    </row>
    <row r="80" spans="1:6" ht="14.25">
      <c r="A80" s="306" t="s">
        <v>892</v>
      </c>
      <c r="B80" s="306" t="s">
        <v>388</v>
      </c>
      <c r="C80" s="307">
        <v>9962818.12</v>
      </c>
      <c r="D80" s="307">
        <v>0</v>
      </c>
      <c r="E80" s="307">
        <v>9962818.12</v>
      </c>
      <c r="F80" s="307">
        <v>0</v>
      </c>
    </row>
    <row r="81" spans="1:6" ht="14.25">
      <c r="A81" s="306" t="s">
        <v>893</v>
      </c>
      <c r="B81" s="306" t="s">
        <v>894</v>
      </c>
      <c r="C81" s="307">
        <v>751743.4</v>
      </c>
      <c r="D81" s="307">
        <v>0</v>
      </c>
      <c r="E81" s="307">
        <v>751743.4</v>
      </c>
      <c r="F81" s="307">
        <v>0</v>
      </c>
    </row>
    <row r="82" spans="1:6" ht="14.25">
      <c r="A82" s="306" t="s">
        <v>895</v>
      </c>
      <c r="B82" s="306" t="s">
        <v>896</v>
      </c>
      <c r="C82" s="307">
        <v>751743.4</v>
      </c>
      <c r="D82" s="307">
        <v>0</v>
      </c>
      <c r="E82" s="307">
        <v>751743.4</v>
      </c>
      <c r="F82" s="307">
        <v>0</v>
      </c>
    </row>
    <row r="83" spans="1:6" ht="14.25">
      <c r="A83" s="306" t="s">
        <v>897</v>
      </c>
      <c r="B83" s="306" t="s">
        <v>898</v>
      </c>
      <c r="C83" s="307">
        <v>2669485.52</v>
      </c>
      <c r="D83" s="307">
        <v>0</v>
      </c>
      <c r="E83" s="307">
        <v>2669485.52</v>
      </c>
      <c r="F83" s="307">
        <v>0</v>
      </c>
    </row>
    <row r="84" spans="1:6" ht="14.25">
      <c r="A84" s="306" t="s">
        <v>899</v>
      </c>
      <c r="B84" s="306" t="s">
        <v>900</v>
      </c>
      <c r="C84" s="307">
        <v>2669485.52</v>
      </c>
      <c r="D84" s="307">
        <v>0</v>
      </c>
      <c r="E84" s="307">
        <v>2669485.52</v>
      </c>
      <c r="F84" s="307">
        <v>0</v>
      </c>
    </row>
    <row r="85" spans="1:6" ht="14.25">
      <c r="A85" s="306" t="s">
        <v>901</v>
      </c>
      <c r="B85" s="306" t="s">
        <v>902</v>
      </c>
      <c r="C85" s="307">
        <v>1550000</v>
      </c>
      <c r="D85" s="307">
        <v>0</v>
      </c>
      <c r="E85" s="307">
        <v>1550000</v>
      </c>
      <c r="F85" s="307">
        <v>0</v>
      </c>
    </row>
    <row r="86" spans="1:6" ht="14.25">
      <c r="A86" s="306" t="s">
        <v>903</v>
      </c>
      <c r="B86" s="306" t="s">
        <v>904</v>
      </c>
      <c r="C86" s="307">
        <v>1550000</v>
      </c>
      <c r="D86" s="307">
        <v>0</v>
      </c>
      <c r="E86" s="307">
        <v>1550000</v>
      </c>
      <c r="F86" s="307">
        <v>0</v>
      </c>
    </row>
    <row r="87" spans="1:6" ht="14.25">
      <c r="A87" s="306" t="s">
        <v>905</v>
      </c>
      <c r="B87" s="306" t="s">
        <v>906</v>
      </c>
      <c r="C87" s="307">
        <v>4991589.2</v>
      </c>
      <c r="D87" s="307">
        <v>0</v>
      </c>
      <c r="E87" s="307">
        <v>4991589.2</v>
      </c>
      <c r="F87" s="307">
        <v>0</v>
      </c>
    </row>
    <row r="88" spans="1:6" ht="14.25">
      <c r="A88" s="306" t="s">
        <v>907</v>
      </c>
      <c r="B88" s="306" t="s">
        <v>908</v>
      </c>
      <c r="C88" s="307">
        <v>4991589.2</v>
      </c>
      <c r="D88" s="307">
        <v>0</v>
      </c>
      <c r="E88" s="307">
        <v>4991589.2</v>
      </c>
      <c r="F88" s="30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B5" sqref="B5"/>
    </sheetView>
  </sheetViews>
  <sheetFormatPr defaultColWidth="9.125" defaultRowHeight="14.25"/>
  <cols>
    <col min="1" max="1" width="32.75390625" style="173" customWidth="1"/>
    <col min="2" max="2" width="18.375" style="173" customWidth="1"/>
    <col min="3" max="3" width="33.625" style="173" customWidth="1"/>
    <col min="4" max="4" width="15.625" style="173" customWidth="1"/>
    <col min="5" max="16384" width="9.125" style="173" customWidth="1"/>
  </cols>
  <sheetData>
    <row r="1" ht="21" customHeight="1">
      <c r="A1" s="104"/>
    </row>
    <row r="2" spans="1:4" ht="50.25" customHeight="1">
      <c r="A2" s="327" t="s">
        <v>181</v>
      </c>
      <c r="B2" s="327"/>
      <c r="C2" s="327"/>
      <c r="D2" s="327"/>
    </row>
    <row r="3" spans="1:4" ht="24.75" customHeight="1">
      <c r="A3" s="174" t="s">
        <v>182</v>
      </c>
      <c r="B3" s="175"/>
      <c r="C3" s="175"/>
      <c r="D3" s="175" t="s">
        <v>183</v>
      </c>
    </row>
    <row r="4" spans="1:4" ht="40.5" customHeight="1">
      <c r="A4" s="176" t="s">
        <v>184</v>
      </c>
      <c r="B4" s="176" t="s">
        <v>120</v>
      </c>
      <c r="C4" s="176" t="s">
        <v>184</v>
      </c>
      <c r="D4" s="176" t="s">
        <v>121</v>
      </c>
    </row>
    <row r="5" spans="1:4" ht="39.75" customHeight="1">
      <c r="A5" s="177" t="s">
        <v>185</v>
      </c>
      <c r="B5" s="178">
        <v>131130</v>
      </c>
      <c r="C5" s="177" t="s">
        <v>186</v>
      </c>
      <c r="D5" s="178">
        <v>176197</v>
      </c>
    </row>
    <row r="6" spans="1:4" ht="39.75" customHeight="1">
      <c r="A6" s="177" t="s">
        <v>187</v>
      </c>
      <c r="B6" s="178">
        <v>2373</v>
      </c>
      <c r="C6" s="179" t="s">
        <v>188</v>
      </c>
      <c r="D6" s="178"/>
    </row>
    <row r="7" spans="1:4" ht="39.75" customHeight="1">
      <c r="A7" s="177" t="s">
        <v>189</v>
      </c>
      <c r="B7" s="178"/>
      <c r="C7" s="177" t="s">
        <v>190</v>
      </c>
      <c r="D7" s="178"/>
    </row>
    <row r="8" spans="1:4" ht="39.75" customHeight="1">
      <c r="A8" s="177" t="s">
        <v>191</v>
      </c>
      <c r="B8" s="178"/>
      <c r="C8" s="177" t="s">
        <v>192</v>
      </c>
      <c r="D8" s="178"/>
    </row>
    <row r="9" spans="1:4" ht="39.75" customHeight="1">
      <c r="A9" s="177" t="s">
        <v>193</v>
      </c>
      <c r="B9" s="178">
        <v>614</v>
      </c>
      <c r="C9" s="177" t="s">
        <v>194</v>
      </c>
      <c r="D9" s="178"/>
    </row>
    <row r="10" spans="1:4" ht="39.75" customHeight="1">
      <c r="A10" s="177" t="s">
        <v>195</v>
      </c>
      <c r="B10" s="178">
        <v>45200</v>
      </c>
      <c r="C10" s="177" t="s">
        <v>196</v>
      </c>
      <c r="D10" s="178">
        <v>3120</v>
      </c>
    </row>
    <row r="11" spans="1:4" ht="39.75" customHeight="1">
      <c r="A11" s="177"/>
      <c r="B11" s="178"/>
      <c r="C11" s="177" t="s">
        <v>197</v>
      </c>
      <c r="D11" s="178"/>
    </row>
    <row r="12" spans="1:4" ht="39.75" customHeight="1">
      <c r="A12" s="177"/>
      <c r="B12" s="178"/>
      <c r="C12" s="177"/>
      <c r="D12" s="178"/>
    </row>
    <row r="13" spans="1:4" ht="39.75" customHeight="1">
      <c r="A13" s="180" t="s">
        <v>140</v>
      </c>
      <c r="B13" s="181">
        <f>SUM(B5:B12)</f>
        <v>179317</v>
      </c>
      <c r="C13" s="180" t="s">
        <v>141</v>
      </c>
      <c r="D13" s="181">
        <f>SUM(D5:D12)</f>
        <v>179317</v>
      </c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39.375" style="156" customWidth="1"/>
    <col min="2" max="2" width="17.25390625" style="157" customWidth="1"/>
    <col min="3" max="3" width="15.00390625" style="157" customWidth="1"/>
    <col min="4" max="4" width="16.25390625" style="158" customWidth="1"/>
    <col min="5" max="5" width="12.00390625" style="154" customWidth="1"/>
    <col min="6" max="188" width="9.00390625" style="154" customWidth="1"/>
    <col min="189" max="237" width="8.75390625" style="154" bestFit="1" customWidth="1"/>
    <col min="238" max="247" width="9.00390625" style="154" customWidth="1"/>
  </cols>
  <sheetData>
    <row r="1" spans="1:5" s="154" customFormat="1" ht="33" customHeight="1">
      <c r="A1" s="325" t="s">
        <v>198</v>
      </c>
      <c r="B1" s="325"/>
      <c r="C1" s="325"/>
      <c r="D1" s="325"/>
      <c r="E1" s="325"/>
    </row>
    <row r="2" spans="1:5" s="154" customFormat="1" ht="33.75" customHeight="1">
      <c r="A2" s="159" t="s">
        <v>199</v>
      </c>
      <c r="B2" s="160"/>
      <c r="C2" s="160"/>
      <c r="D2" s="328" t="s">
        <v>88</v>
      </c>
      <c r="E2" s="328"/>
    </row>
    <row r="3" spans="1:5" s="154" customFormat="1" ht="48.75" customHeight="1">
      <c r="A3" s="110" t="s">
        <v>144</v>
      </c>
      <c r="B3" s="162" t="s">
        <v>145</v>
      </c>
      <c r="C3" s="163" t="s">
        <v>4</v>
      </c>
      <c r="D3" s="164" t="s">
        <v>146</v>
      </c>
      <c r="E3" s="164" t="s">
        <v>7</v>
      </c>
    </row>
    <row r="4" spans="1:5" s="61" customFormat="1" ht="49.5" customHeight="1">
      <c r="A4" s="165" t="s">
        <v>64</v>
      </c>
      <c r="B4" s="166">
        <f>SUM(B5:B13)</f>
        <v>91061</v>
      </c>
      <c r="C4" s="166">
        <f>SUM(C5:C13)</f>
        <v>131130</v>
      </c>
      <c r="D4" s="167">
        <f>C4/B4*100</f>
        <v>144.00237203632727</v>
      </c>
      <c r="E4" s="168">
        <f>C4/B4*100-100</f>
        <v>44.00237203632727</v>
      </c>
    </row>
    <row r="5" spans="1:5" s="61" customFormat="1" ht="49.5" customHeight="1">
      <c r="A5" s="169" t="s">
        <v>65</v>
      </c>
      <c r="B5" s="170"/>
      <c r="C5" s="170"/>
      <c r="D5" s="171"/>
      <c r="E5" s="172"/>
    </row>
    <row r="6" spans="1:5" s="61" customFormat="1" ht="49.5" customHeight="1">
      <c r="A6" s="169" t="s">
        <v>66</v>
      </c>
      <c r="B6" s="170"/>
      <c r="C6" s="170"/>
      <c r="D6" s="171"/>
      <c r="E6" s="172"/>
    </row>
    <row r="7" spans="1:5" s="61" customFormat="1" ht="49.5" customHeight="1">
      <c r="A7" s="169" t="s">
        <v>67</v>
      </c>
      <c r="B7" s="170">
        <v>1511</v>
      </c>
      <c r="C7" s="170">
        <v>980</v>
      </c>
      <c r="D7" s="171">
        <f>C7/B7*100</f>
        <v>64.85771012574453</v>
      </c>
      <c r="E7" s="172">
        <f>C7/B7*100-100</f>
        <v>-35.14228987425547</v>
      </c>
    </row>
    <row r="8" spans="1:5" s="61" customFormat="1" ht="49.5" customHeight="1">
      <c r="A8" s="169" t="s">
        <v>68</v>
      </c>
      <c r="B8" s="170">
        <v>489</v>
      </c>
      <c r="C8" s="170">
        <v>320</v>
      </c>
      <c r="D8" s="171">
        <f>C8/B8*100</f>
        <v>65.439672801636</v>
      </c>
      <c r="E8" s="172">
        <f>C8/B8*100-100</f>
        <v>-34.56032719836401</v>
      </c>
    </row>
    <row r="9" spans="1:5" s="61" customFormat="1" ht="49.5" customHeight="1">
      <c r="A9" s="169" t="s">
        <v>69</v>
      </c>
      <c r="B9" s="170">
        <v>86107</v>
      </c>
      <c r="C9" s="170">
        <v>128130</v>
      </c>
      <c r="D9" s="171">
        <f>C9/B9*100</f>
        <v>148.80323318661667</v>
      </c>
      <c r="E9" s="172">
        <f>C9/B9*100-100</f>
        <v>48.803233186616666</v>
      </c>
    </row>
    <row r="10" spans="1:5" s="61" customFormat="1" ht="49.5" customHeight="1">
      <c r="A10" s="169" t="s">
        <v>70</v>
      </c>
      <c r="B10" s="170">
        <v>2771</v>
      </c>
      <c r="C10" s="170">
        <v>1500</v>
      </c>
      <c r="D10" s="171">
        <f>C10/B10*100</f>
        <v>54.13208228076507</v>
      </c>
      <c r="E10" s="172">
        <f>C10/B10*100-100</f>
        <v>-45.86791771923493</v>
      </c>
    </row>
    <row r="11" spans="1:5" s="155" customFormat="1" ht="49.5" customHeight="1">
      <c r="A11" s="148" t="s">
        <v>71</v>
      </c>
      <c r="B11" s="170">
        <v>90</v>
      </c>
      <c r="C11" s="170">
        <v>200</v>
      </c>
      <c r="D11" s="171">
        <f>C11/B11*100</f>
        <v>222.22222222222223</v>
      </c>
      <c r="E11" s="172">
        <f>C11/B11*100-100</f>
        <v>122.22222222222223</v>
      </c>
    </row>
    <row r="12" spans="1:5" s="154" customFormat="1" ht="49.5" customHeight="1">
      <c r="A12" s="169" t="s">
        <v>72</v>
      </c>
      <c r="B12" s="170"/>
      <c r="C12" s="170"/>
      <c r="D12" s="171"/>
      <c r="E12" s="172"/>
    </row>
    <row r="13" spans="1:5" ht="49.5" customHeight="1">
      <c r="A13" s="169" t="s">
        <v>73</v>
      </c>
      <c r="B13" s="170">
        <v>93</v>
      </c>
      <c r="C13" s="170"/>
      <c r="D13" s="171"/>
      <c r="E13" s="172"/>
    </row>
  </sheetData>
  <sheetProtection/>
  <mergeCells count="2">
    <mergeCell ref="A1:E1"/>
    <mergeCell ref="D2:E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00390625" defaultRowHeight="14.25"/>
  <cols>
    <col min="1" max="1" width="59.75390625" style="135" customWidth="1"/>
    <col min="2" max="2" width="29.625" style="135" customWidth="1"/>
    <col min="3" max="3" width="0.12890625" style="135" customWidth="1"/>
    <col min="4" max="16384" width="9.00390625" style="135" customWidth="1"/>
  </cols>
  <sheetData>
    <row r="1" spans="1:3" ht="31.5" customHeight="1">
      <c r="A1" s="312" t="s">
        <v>200</v>
      </c>
      <c r="B1" s="312"/>
      <c r="C1" s="312"/>
    </row>
    <row r="2" spans="1:3" ht="24" customHeight="1">
      <c r="A2" s="136" t="s">
        <v>201</v>
      </c>
      <c r="B2" s="137" t="s">
        <v>88</v>
      </c>
      <c r="C2" s="138"/>
    </row>
    <row r="3" spans="1:3" ht="49.5" customHeight="1">
      <c r="A3" s="139" t="s">
        <v>36</v>
      </c>
      <c r="B3" s="140" t="s">
        <v>4</v>
      </c>
      <c r="C3" s="141" t="s">
        <v>173</v>
      </c>
    </row>
    <row r="4" spans="1:3" ht="49.5" customHeight="1">
      <c r="A4" s="142" t="s">
        <v>76</v>
      </c>
      <c r="B4" s="143">
        <f>SUM(B5:B12)</f>
        <v>176197</v>
      </c>
      <c r="C4" s="144"/>
    </row>
    <row r="5" spans="1:3" ht="49.5" customHeight="1">
      <c r="A5" s="145" t="s">
        <v>77</v>
      </c>
      <c r="B5" s="146"/>
      <c r="C5" s="144"/>
    </row>
    <row r="6" spans="1:3" ht="49.5" customHeight="1">
      <c r="A6" s="145" t="s">
        <v>78</v>
      </c>
      <c r="B6" s="146">
        <v>39</v>
      </c>
      <c r="C6" s="144" t="e">
        <f>B7/#REF!*100-100</f>
        <v>#REF!</v>
      </c>
    </row>
    <row r="7" spans="1:3" ht="49.5" customHeight="1">
      <c r="A7" s="147" t="s">
        <v>79</v>
      </c>
      <c r="B7" s="143">
        <v>172105</v>
      </c>
      <c r="C7" s="144"/>
    </row>
    <row r="8" spans="1:3" ht="49.5" customHeight="1">
      <c r="A8" s="148" t="s">
        <v>80</v>
      </c>
      <c r="B8" s="143">
        <v>13</v>
      </c>
      <c r="C8" s="144" t="e">
        <f>B9/#REF!*100-100</f>
        <v>#REF!</v>
      </c>
    </row>
    <row r="9" spans="1:3" ht="49.5" customHeight="1">
      <c r="A9" s="149" t="s">
        <v>202</v>
      </c>
      <c r="B9" s="143"/>
      <c r="C9" s="144"/>
    </row>
    <row r="10" spans="1:3" ht="49.5" customHeight="1">
      <c r="A10" s="149" t="s">
        <v>203</v>
      </c>
      <c r="B10" s="143"/>
      <c r="C10" s="144"/>
    </row>
    <row r="11" spans="1:3" ht="49.5" customHeight="1">
      <c r="A11" s="149" t="s">
        <v>204</v>
      </c>
      <c r="B11" s="143">
        <v>2000</v>
      </c>
      <c r="C11" s="144"/>
    </row>
    <row r="12" spans="1:7" ht="49.5" customHeight="1">
      <c r="A12" s="150" t="s">
        <v>205</v>
      </c>
      <c r="B12" s="143">
        <v>2040</v>
      </c>
      <c r="C12" s="144" t="e">
        <f>#REF!/#REF!*100-100</f>
        <v>#REF!</v>
      </c>
      <c r="D12" s="151"/>
      <c r="F12" s="151"/>
      <c r="G12" s="151"/>
    </row>
    <row r="13" spans="1:2" ht="14.25">
      <c r="A13" s="152"/>
      <c r="B13" s="152"/>
    </row>
    <row r="14" ht="20.25">
      <c r="A14" s="153"/>
    </row>
  </sheetData>
  <sheetProtection/>
  <mergeCells count="1">
    <mergeCell ref="A1:C1"/>
  </mergeCells>
  <printOptions horizontalCentered="1"/>
  <pageMargins left="0.7909722222222222" right="0.7868055555555555" top="0.7513888888888889" bottom="0.7513888888888889" header="0.3104166666666667" footer="0.3104166666666667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4.25"/>
  <cols>
    <col min="1" max="1" width="28.00390625" style="124" customWidth="1"/>
    <col min="2" max="2" width="14.50390625" style="124" customWidth="1"/>
    <col min="3" max="4" width="14.875" style="124" customWidth="1"/>
    <col min="5" max="5" width="13.625" style="124" customWidth="1"/>
    <col min="6" max="6" width="14.875" style="124" customWidth="1"/>
    <col min="7" max="16384" width="9.00390625" style="124" customWidth="1"/>
  </cols>
  <sheetData>
    <row r="1" spans="1:7" ht="37.5" customHeight="1">
      <c r="A1" s="316" t="s">
        <v>206</v>
      </c>
      <c r="B1" s="316"/>
      <c r="C1" s="316"/>
      <c r="D1" s="316"/>
      <c r="E1" s="316"/>
      <c r="F1" s="316"/>
      <c r="G1" s="123"/>
    </row>
    <row r="2" spans="1:7" ht="30.75" customHeight="1">
      <c r="A2" s="125" t="s">
        <v>207</v>
      </c>
      <c r="B2" s="126"/>
      <c r="C2" s="126"/>
      <c r="D2" s="126"/>
      <c r="E2" s="329" t="s">
        <v>88</v>
      </c>
      <c r="F2" s="329"/>
      <c r="G2" s="123"/>
    </row>
    <row r="3" spans="1:6" ht="31.5" customHeight="1">
      <c r="A3" s="332" t="s">
        <v>89</v>
      </c>
      <c r="B3" s="330" t="s">
        <v>90</v>
      </c>
      <c r="C3" s="331"/>
      <c r="D3" s="317" t="s">
        <v>208</v>
      </c>
      <c r="E3" s="317" t="s">
        <v>209</v>
      </c>
      <c r="F3" s="334" t="s">
        <v>210</v>
      </c>
    </row>
    <row r="4" spans="1:7" ht="39.75" customHeight="1">
      <c r="A4" s="333"/>
      <c r="B4" s="127" t="s">
        <v>93</v>
      </c>
      <c r="C4" s="127" t="s">
        <v>94</v>
      </c>
      <c r="D4" s="317"/>
      <c r="E4" s="317"/>
      <c r="F4" s="335"/>
      <c r="G4" s="123"/>
    </row>
    <row r="5" spans="1:6" s="122" customFormat="1" ht="49.5" customHeight="1">
      <c r="A5" s="128" t="s">
        <v>95</v>
      </c>
      <c r="B5" s="352">
        <f>SUM(B6:B7)</f>
        <v>37886</v>
      </c>
      <c r="C5" s="352">
        <f>SUM(C6:C7)</f>
        <v>26423</v>
      </c>
      <c r="D5" s="352">
        <f>SUM(D6:D7)</f>
        <v>33029</v>
      </c>
      <c r="E5" s="352">
        <f>SUM(E6:E7)</f>
        <v>4857</v>
      </c>
      <c r="F5" s="352">
        <f>SUM(F6:F7)</f>
        <v>25629</v>
      </c>
    </row>
    <row r="6" spans="1:6" ht="49.5" customHeight="1">
      <c r="A6" s="130" t="s">
        <v>96</v>
      </c>
      <c r="B6" s="353">
        <v>10662</v>
      </c>
      <c r="C6" s="353">
        <v>7391</v>
      </c>
      <c r="D6" s="353">
        <v>7208</v>
      </c>
      <c r="E6" s="353">
        <f>B6-D6</f>
        <v>3454</v>
      </c>
      <c r="F6" s="353">
        <v>20157</v>
      </c>
    </row>
    <row r="7" spans="1:7" ht="49.5" customHeight="1">
      <c r="A7" s="130" t="s">
        <v>211</v>
      </c>
      <c r="B7" s="353">
        <v>27224</v>
      </c>
      <c r="C7" s="353">
        <v>19032</v>
      </c>
      <c r="D7" s="353">
        <v>25821</v>
      </c>
      <c r="E7" s="353">
        <f>B7-D7</f>
        <v>1403</v>
      </c>
      <c r="F7" s="353">
        <v>5472</v>
      </c>
      <c r="G7" s="123"/>
    </row>
    <row r="8" spans="1:7" ht="49.5" customHeight="1">
      <c r="A8" s="132"/>
      <c r="B8" s="131"/>
      <c r="C8" s="131"/>
      <c r="D8" s="131"/>
      <c r="E8" s="131"/>
      <c r="F8" s="133"/>
      <c r="G8" s="123"/>
    </row>
    <row r="9" spans="1:255" s="123" customFormat="1" ht="14.25">
      <c r="A9" s="124"/>
      <c r="B9" s="124"/>
      <c r="C9" s="319"/>
      <c r="D9" s="319"/>
      <c r="E9" s="319"/>
      <c r="F9" s="319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</row>
    <row r="10" spans="1:256" s="123" customFormat="1" ht="14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ht="14.25">
      <c r="C11" s="134"/>
    </row>
  </sheetData>
  <sheetProtection/>
  <mergeCells count="8">
    <mergeCell ref="A1:F1"/>
    <mergeCell ref="E2:F2"/>
    <mergeCell ref="B3:C3"/>
    <mergeCell ref="C9:F9"/>
    <mergeCell ref="A3:A4"/>
    <mergeCell ref="D3:D4"/>
    <mergeCell ref="E3:E4"/>
    <mergeCell ref="F3:F4"/>
  </mergeCells>
  <printOptions horizontalCentered="1"/>
  <pageMargins left="0.7909722222222222" right="0.7513888888888889" top="0.9798611111111111" bottom="0.9798611111111111" header="0.5111111111111111" footer="0.5111111111111111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2" sqref="A12:D12"/>
    </sheetView>
  </sheetViews>
  <sheetFormatPr defaultColWidth="9.00390625" defaultRowHeight="14.25"/>
  <cols>
    <col min="1" max="1" width="32.25390625" style="102" customWidth="1"/>
    <col min="2" max="2" width="24.125" style="102" customWidth="1"/>
    <col min="3" max="3" width="30.125" style="102" customWidth="1"/>
    <col min="4" max="4" width="12.50390625" style="102" customWidth="1"/>
    <col min="5" max="252" width="9.00390625" style="102" customWidth="1"/>
    <col min="253" max="253" width="9.00390625" style="103" bestFit="1" customWidth="1"/>
    <col min="254" max="16384" width="9.00390625" style="103" customWidth="1"/>
  </cols>
  <sheetData>
    <row r="1" spans="1:4" ht="21" customHeight="1">
      <c r="A1" s="104"/>
      <c r="B1" s="104"/>
      <c r="C1" s="105"/>
      <c r="D1" s="105"/>
    </row>
    <row r="2" spans="1:4" ht="36.75" customHeight="1">
      <c r="A2" s="325" t="s">
        <v>212</v>
      </c>
      <c r="B2" s="325"/>
      <c r="C2" s="325"/>
      <c r="D2" s="325"/>
    </row>
    <row r="3" spans="1:4" ht="31.5" customHeight="1">
      <c r="A3" s="106" t="s">
        <v>213</v>
      </c>
      <c r="B3" s="107"/>
      <c r="C3" s="108"/>
      <c r="D3" s="109" t="s">
        <v>88</v>
      </c>
    </row>
    <row r="4" spans="1:4" ht="33.75" customHeight="1">
      <c r="A4" s="110" t="s">
        <v>214</v>
      </c>
      <c r="B4" s="110" t="s">
        <v>215</v>
      </c>
      <c r="C4" s="111" t="s">
        <v>216</v>
      </c>
      <c r="D4" s="112" t="s">
        <v>217</v>
      </c>
    </row>
    <row r="5" spans="1:4" ht="34.5" customHeight="1">
      <c r="A5" s="113" t="s">
        <v>218</v>
      </c>
      <c r="B5" s="113"/>
      <c r="C5" s="114"/>
      <c r="D5" s="114"/>
    </row>
    <row r="6" spans="1:4" ht="34.5" customHeight="1">
      <c r="A6" s="115" t="s">
        <v>219</v>
      </c>
      <c r="B6" s="115">
        <v>123</v>
      </c>
      <c r="C6" s="116">
        <v>116</v>
      </c>
      <c r="D6" s="117">
        <f aca="true" t="shared" si="0" ref="D6:D11">C6/B6*100-100</f>
        <v>-5.6910569105691025</v>
      </c>
    </row>
    <row r="7" spans="1:4" ht="34.5" customHeight="1">
      <c r="A7" s="113" t="s">
        <v>220</v>
      </c>
      <c r="B7" s="113">
        <v>789</v>
      </c>
      <c r="C7" s="114">
        <f>C8+C9</f>
        <v>747</v>
      </c>
      <c r="D7" s="118">
        <f t="shared" si="0"/>
        <v>-5.323193916349808</v>
      </c>
    </row>
    <row r="8" spans="1:4" ht="34.5" customHeight="1">
      <c r="A8" s="113" t="s">
        <v>221</v>
      </c>
      <c r="B8" s="113">
        <v>307</v>
      </c>
      <c r="C8" s="114">
        <v>586</v>
      </c>
      <c r="D8" s="118">
        <f t="shared" si="0"/>
        <v>90.87947882736157</v>
      </c>
    </row>
    <row r="9" spans="1:4" ht="34.5" customHeight="1">
      <c r="A9" s="119" t="s">
        <v>222</v>
      </c>
      <c r="B9" s="113">
        <v>482</v>
      </c>
      <c r="C9" s="114">
        <v>161</v>
      </c>
      <c r="D9" s="118">
        <f t="shared" si="0"/>
        <v>-66.59751037344398</v>
      </c>
    </row>
    <row r="10" spans="1:4" ht="34.5" customHeight="1">
      <c r="A10" s="113" t="s">
        <v>223</v>
      </c>
      <c r="B10" s="113"/>
      <c r="C10" s="114"/>
      <c r="D10" s="118"/>
    </row>
    <row r="11" spans="1:4" ht="34.5" customHeight="1">
      <c r="A11" s="120" t="s">
        <v>224</v>
      </c>
      <c r="B11" s="121">
        <f>SUM(B7,B6,B5)</f>
        <v>912</v>
      </c>
      <c r="C11" s="121">
        <f>SUM(C7,C6,C5)</f>
        <v>863</v>
      </c>
      <c r="D11" s="118">
        <f t="shared" si="0"/>
        <v>-5.372807017543863</v>
      </c>
    </row>
    <row r="12" spans="1:4" ht="186" customHeight="1">
      <c r="A12" s="336" t="s">
        <v>225</v>
      </c>
      <c r="B12" s="336"/>
      <c r="C12" s="336"/>
      <c r="D12" s="336"/>
    </row>
  </sheetData>
  <sheetProtection/>
  <mergeCells count="2">
    <mergeCell ref="A2:D2"/>
    <mergeCell ref="A12:D1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H12"/>
  <sheetViews>
    <sheetView zoomScalePageLayoutView="0" workbookViewId="0" topLeftCell="A1">
      <selection activeCell="D6" sqref="D6"/>
    </sheetView>
  </sheetViews>
  <sheetFormatPr defaultColWidth="22.25390625" defaultRowHeight="32.25" customHeight="1"/>
  <cols>
    <col min="1" max="1" width="29.00390625" style="77" customWidth="1"/>
    <col min="2" max="4" width="17.625" style="77" customWidth="1"/>
    <col min="5" max="5" width="14.00390625" style="78" customWidth="1"/>
    <col min="6" max="16384" width="22.25390625" style="77" customWidth="1"/>
  </cols>
  <sheetData>
    <row r="1" spans="1:5" ht="21.75" customHeight="1">
      <c r="A1" s="79"/>
      <c r="B1" s="80"/>
      <c r="C1" s="80"/>
      <c r="D1" s="80"/>
      <c r="E1" s="81"/>
    </row>
    <row r="2" spans="1:5" s="74" customFormat="1" ht="31.5">
      <c r="A2" s="337" t="s">
        <v>226</v>
      </c>
      <c r="B2" s="337"/>
      <c r="C2" s="337"/>
      <c r="D2" s="337"/>
      <c r="E2" s="337"/>
    </row>
    <row r="3" spans="1:5" ht="25.5" customHeight="1">
      <c r="A3" s="82" t="s">
        <v>227</v>
      </c>
      <c r="B3" s="83"/>
      <c r="C3" s="83"/>
      <c r="D3" s="83"/>
      <c r="E3" s="42" t="s">
        <v>88</v>
      </c>
    </row>
    <row r="4" spans="1:5" s="75" customFormat="1" ht="33" customHeight="1">
      <c r="A4" s="341" t="s">
        <v>228</v>
      </c>
      <c r="B4" s="338" t="s">
        <v>229</v>
      </c>
      <c r="C4" s="339"/>
      <c r="D4" s="340"/>
      <c r="E4" s="343" t="s">
        <v>230</v>
      </c>
    </row>
    <row r="5" spans="1:5" s="75" customFormat="1" ht="36" customHeight="1">
      <c r="A5" s="342"/>
      <c r="B5" s="93" t="s">
        <v>231</v>
      </c>
      <c r="C5" s="94" t="s">
        <v>232</v>
      </c>
      <c r="D5" s="94" t="s">
        <v>233</v>
      </c>
      <c r="E5" s="344"/>
    </row>
    <row r="6" spans="1:8" s="76" customFormat="1" ht="48.75" customHeight="1">
      <c r="A6" s="95" t="s">
        <v>234</v>
      </c>
      <c r="B6" s="96">
        <v>190964</v>
      </c>
      <c r="C6" s="96">
        <v>135564</v>
      </c>
      <c r="D6" s="96">
        <v>55400</v>
      </c>
      <c r="E6" s="96"/>
      <c r="F6" s="97"/>
      <c r="G6" s="97"/>
      <c r="H6" s="97"/>
    </row>
    <row r="7" spans="1:8" s="76" customFormat="1" ht="42.75" customHeight="1" hidden="1">
      <c r="A7" s="98" t="s">
        <v>235</v>
      </c>
      <c r="B7" s="99"/>
      <c r="C7" s="99"/>
      <c r="D7" s="99"/>
      <c r="E7" s="99"/>
      <c r="F7" s="97"/>
      <c r="G7" s="97"/>
      <c r="H7" s="97"/>
    </row>
    <row r="8" spans="1:8" s="80" customFormat="1" ht="42.75" customHeight="1" hidden="1">
      <c r="A8" s="100" t="s">
        <v>236</v>
      </c>
      <c r="B8" s="99"/>
      <c r="C8" s="99"/>
      <c r="D8" s="99"/>
      <c r="E8" s="99"/>
      <c r="F8" s="101"/>
      <c r="G8" s="101"/>
      <c r="H8" s="101"/>
    </row>
    <row r="9" spans="1:8" s="80" customFormat="1" ht="42.75" customHeight="1" hidden="1">
      <c r="A9" s="100" t="s">
        <v>237</v>
      </c>
      <c r="B9" s="99"/>
      <c r="C9" s="99"/>
      <c r="D9" s="99"/>
      <c r="E9" s="99"/>
      <c r="F9" s="101"/>
      <c r="G9" s="101"/>
      <c r="H9" s="101"/>
    </row>
    <row r="10" spans="1:8" s="76" customFormat="1" ht="42.75" customHeight="1" hidden="1">
      <c r="A10" s="98" t="s">
        <v>238</v>
      </c>
      <c r="B10" s="99"/>
      <c r="C10" s="99"/>
      <c r="D10" s="99"/>
      <c r="E10" s="99"/>
      <c r="F10" s="97"/>
      <c r="G10" s="97"/>
      <c r="H10" s="97"/>
    </row>
    <row r="11" spans="1:8" s="80" customFormat="1" ht="42.75" customHeight="1" hidden="1">
      <c r="A11" s="100" t="s">
        <v>239</v>
      </c>
      <c r="B11" s="99"/>
      <c r="C11" s="99"/>
      <c r="D11" s="99"/>
      <c r="E11" s="99"/>
      <c r="F11" s="101"/>
      <c r="G11" s="101"/>
      <c r="H11" s="101"/>
    </row>
    <row r="12" spans="1:8" s="80" customFormat="1" ht="42.75" customHeight="1" hidden="1">
      <c r="A12" s="100" t="s">
        <v>240</v>
      </c>
      <c r="B12" s="99"/>
      <c r="C12" s="99"/>
      <c r="D12" s="99"/>
      <c r="E12" s="99"/>
      <c r="F12" s="101"/>
      <c r="G12" s="101"/>
      <c r="H12" s="101"/>
    </row>
  </sheetData>
  <sheetProtection/>
  <mergeCells count="4">
    <mergeCell ref="A2:E2"/>
    <mergeCell ref="B4:D4"/>
    <mergeCell ref="A4:A5"/>
    <mergeCell ref="E4:E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9" sqref="E9"/>
    </sheetView>
  </sheetViews>
  <sheetFormatPr defaultColWidth="13.375" defaultRowHeight="32.25" customHeight="1"/>
  <cols>
    <col min="1" max="1" width="10.25390625" style="77" customWidth="1"/>
    <col min="2" max="4" width="13.50390625" style="77" customWidth="1"/>
    <col min="5" max="5" width="13.50390625" style="78" customWidth="1"/>
    <col min="6" max="6" width="11.375" style="77" customWidth="1"/>
    <col min="7" max="7" width="11.75390625" style="77" customWidth="1"/>
    <col min="8" max="8" width="15.625" style="77" customWidth="1"/>
    <col min="9" max="9" width="10.75390625" style="77" customWidth="1"/>
    <col min="10" max="16384" width="13.375" style="77" customWidth="1"/>
  </cols>
  <sheetData>
    <row r="1" spans="1:5" ht="21.75" customHeight="1">
      <c r="A1" s="79"/>
      <c r="B1" s="80"/>
      <c r="C1" s="80"/>
      <c r="D1" s="80"/>
      <c r="E1" s="81"/>
    </row>
    <row r="2" spans="1:8" s="74" customFormat="1" ht="31.5">
      <c r="A2" s="345" t="s">
        <v>241</v>
      </c>
      <c r="B2" s="345"/>
      <c r="C2" s="345"/>
      <c r="D2" s="345"/>
      <c r="E2" s="345"/>
      <c r="F2" s="345"/>
      <c r="G2" s="345"/>
      <c r="H2" s="345"/>
    </row>
    <row r="3" spans="1:8" ht="25.5" customHeight="1">
      <c r="A3" s="82" t="s">
        <v>242</v>
      </c>
      <c r="B3" s="83"/>
      <c r="C3" s="83"/>
      <c r="D3" s="83"/>
      <c r="E3" s="84"/>
      <c r="F3" s="85"/>
      <c r="G3" s="85"/>
      <c r="H3" s="84" t="s">
        <v>88</v>
      </c>
    </row>
    <row r="4" spans="1:8" s="75" customFormat="1" ht="39" customHeight="1">
      <c r="A4" s="346" t="s">
        <v>243</v>
      </c>
      <c r="B4" s="346" t="s">
        <v>244</v>
      </c>
      <c r="C4" s="346"/>
      <c r="D4" s="346"/>
      <c r="E4" s="346" t="s">
        <v>245</v>
      </c>
      <c r="F4" s="346"/>
      <c r="G4" s="346"/>
      <c r="H4" s="346"/>
    </row>
    <row r="5" spans="1:8" s="75" customFormat="1" ht="33.75" customHeight="1">
      <c r="A5" s="346"/>
      <c r="B5" s="86" t="s">
        <v>246</v>
      </c>
      <c r="C5" s="86" t="s">
        <v>247</v>
      </c>
      <c r="D5" s="86" t="s">
        <v>248</v>
      </c>
      <c r="E5" s="86" t="s">
        <v>246</v>
      </c>
      <c r="F5" s="86" t="s">
        <v>247</v>
      </c>
      <c r="G5" s="86" t="s">
        <v>248</v>
      </c>
      <c r="H5" s="87" t="s">
        <v>249</v>
      </c>
    </row>
    <row r="6" spans="1:8" s="76" customFormat="1" ht="48.75" customHeight="1">
      <c r="A6" s="88" t="s">
        <v>250</v>
      </c>
      <c r="B6" s="89">
        <f>C6+D6</f>
        <v>190964</v>
      </c>
      <c r="C6" s="89">
        <v>135564</v>
      </c>
      <c r="D6" s="89">
        <v>55400</v>
      </c>
      <c r="E6" s="90">
        <f>SUM(F6:H6)</f>
        <v>161432</v>
      </c>
      <c r="F6" s="91">
        <v>104635</v>
      </c>
      <c r="G6" s="91">
        <v>55400</v>
      </c>
      <c r="H6" s="92">
        <v>1397</v>
      </c>
    </row>
    <row r="7" ht="14.25" customHeight="1"/>
  </sheetData>
  <sheetProtection/>
  <mergeCells count="4">
    <mergeCell ref="A2:H2"/>
    <mergeCell ref="B4:D4"/>
    <mergeCell ref="E4:H4"/>
    <mergeCell ref="A4:A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29"/>
  <sheetViews>
    <sheetView zoomScale="88" zoomScaleNormal="88" zoomScalePageLayoutView="0" workbookViewId="0" topLeftCell="A1">
      <pane xSplit="1" ySplit="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00390625" defaultRowHeight="14.25"/>
  <cols>
    <col min="1" max="1" width="48.875" style="154" customWidth="1"/>
    <col min="2" max="2" width="14.25390625" style="234" customWidth="1"/>
    <col min="3" max="3" width="12.375" style="154" customWidth="1"/>
    <col min="4" max="4" width="13.125" style="154" customWidth="1"/>
    <col min="5" max="5" width="12.375" style="154" customWidth="1"/>
    <col min="6" max="193" width="9.00390625" style="154" customWidth="1"/>
    <col min="194" max="242" width="8.75390625" style="154" bestFit="1" customWidth="1"/>
    <col min="243" max="16384" width="9.00390625" style="154" customWidth="1"/>
  </cols>
  <sheetData>
    <row r="1" spans="1:5" ht="33" customHeight="1">
      <c r="A1" s="308" t="s">
        <v>0</v>
      </c>
      <c r="B1" s="308"/>
      <c r="C1" s="308"/>
      <c r="D1" s="308"/>
      <c r="E1" s="308"/>
    </row>
    <row r="2" spans="1:5" ht="21.75" customHeight="1">
      <c r="A2" s="235" t="s">
        <v>1</v>
      </c>
      <c r="B2" s="236"/>
      <c r="C2" s="235"/>
      <c r="D2" s="309" t="s">
        <v>2</v>
      </c>
      <c r="E2" s="310"/>
    </row>
    <row r="3" spans="1:5" ht="37.5" customHeight="1">
      <c r="A3" s="237" t="s">
        <v>3</v>
      </c>
      <c r="B3" s="224" t="s">
        <v>4</v>
      </c>
      <c r="C3" s="237" t="s">
        <v>5</v>
      </c>
      <c r="D3" s="237" t="s">
        <v>6</v>
      </c>
      <c r="E3" s="164" t="s">
        <v>7</v>
      </c>
    </row>
    <row r="4" spans="1:5" s="155" customFormat="1" ht="30" customHeight="1">
      <c r="A4" s="258" t="s">
        <v>8</v>
      </c>
      <c r="B4" s="259">
        <f>B5+B20</f>
        <v>37210</v>
      </c>
      <c r="C4" s="259">
        <f>C5+C20</f>
        <v>40259</v>
      </c>
      <c r="D4" s="260">
        <f>C4/B4*100</f>
        <v>108.19403386186508</v>
      </c>
      <c r="E4" s="261">
        <v>22.2</v>
      </c>
    </row>
    <row r="5" spans="1:5" s="155" customFormat="1" ht="30" customHeight="1">
      <c r="A5" s="262" t="s">
        <v>9</v>
      </c>
      <c r="B5" s="263">
        <f>SUM(B6:B19)</f>
        <v>27216</v>
      </c>
      <c r="C5" s="264">
        <f>SUM(C6:C19)</f>
        <v>30157</v>
      </c>
      <c r="D5" s="265">
        <f aca="true" t="shared" si="0" ref="D5:D25">C5/B5*100</f>
        <v>110.80614344503232</v>
      </c>
      <c r="E5" s="266">
        <v>29.8</v>
      </c>
    </row>
    <row r="6" spans="1:5" ht="30" customHeight="1">
      <c r="A6" s="148" t="s">
        <v>10</v>
      </c>
      <c r="B6" s="267">
        <v>11536</v>
      </c>
      <c r="C6" s="268">
        <v>11996</v>
      </c>
      <c r="D6" s="269">
        <f t="shared" si="0"/>
        <v>103.9875173370319</v>
      </c>
      <c r="E6" s="268">
        <v>19.9</v>
      </c>
    </row>
    <row r="7" spans="1:5" ht="30" customHeight="1">
      <c r="A7" s="148" t="s">
        <v>11</v>
      </c>
      <c r="B7" s="267"/>
      <c r="C7" s="268"/>
      <c r="D7" s="269"/>
      <c r="E7" s="268"/>
    </row>
    <row r="8" spans="1:5" ht="30" customHeight="1">
      <c r="A8" s="148" t="s">
        <v>12</v>
      </c>
      <c r="B8" s="113">
        <v>2001</v>
      </c>
      <c r="C8" s="268">
        <v>1476</v>
      </c>
      <c r="D8" s="269">
        <f t="shared" si="0"/>
        <v>73.7631184407796</v>
      </c>
      <c r="E8" s="268">
        <v>-18.2</v>
      </c>
    </row>
    <row r="9" spans="1:5" ht="30" customHeight="1">
      <c r="A9" s="148" t="s">
        <v>13</v>
      </c>
      <c r="B9" s="113">
        <v>660</v>
      </c>
      <c r="C9" s="268">
        <v>499</v>
      </c>
      <c r="D9" s="269">
        <f t="shared" si="0"/>
        <v>75.60606060606061</v>
      </c>
      <c r="E9" s="268">
        <v>13.4</v>
      </c>
    </row>
    <row r="10" spans="1:5" ht="30" customHeight="1">
      <c r="A10" s="148" t="s">
        <v>14</v>
      </c>
      <c r="B10" s="267">
        <v>100</v>
      </c>
      <c r="C10" s="268">
        <v>89</v>
      </c>
      <c r="D10" s="269"/>
      <c r="E10" s="268">
        <v>-87</v>
      </c>
    </row>
    <row r="11" spans="1:5" ht="30" customHeight="1">
      <c r="A11" s="148" t="s">
        <v>15</v>
      </c>
      <c r="B11" s="113">
        <v>960</v>
      </c>
      <c r="C11" s="268">
        <v>2005</v>
      </c>
      <c r="D11" s="269">
        <f t="shared" si="0"/>
        <v>208.85416666666666</v>
      </c>
      <c r="E11" s="268">
        <v>92.1</v>
      </c>
    </row>
    <row r="12" spans="1:5" ht="30" customHeight="1">
      <c r="A12" s="148" t="s">
        <v>16</v>
      </c>
      <c r="B12" s="113">
        <v>200</v>
      </c>
      <c r="C12" s="268">
        <v>395</v>
      </c>
      <c r="D12" s="269">
        <f t="shared" si="0"/>
        <v>197.5</v>
      </c>
      <c r="E12" s="268">
        <v>135.1</v>
      </c>
    </row>
    <row r="13" spans="1:5" ht="30" customHeight="1">
      <c r="A13" s="148" t="s">
        <v>17</v>
      </c>
      <c r="B13" s="113">
        <v>800</v>
      </c>
      <c r="C13" s="268">
        <v>511</v>
      </c>
      <c r="D13" s="269">
        <f t="shared" si="0"/>
        <v>63.87500000000001</v>
      </c>
      <c r="E13" s="268">
        <v>-36.1</v>
      </c>
    </row>
    <row r="14" spans="1:5" ht="30" customHeight="1">
      <c r="A14" s="148" t="s">
        <v>18</v>
      </c>
      <c r="B14" s="113">
        <v>350</v>
      </c>
      <c r="C14" s="268">
        <v>973</v>
      </c>
      <c r="D14" s="269">
        <f t="shared" si="0"/>
        <v>278</v>
      </c>
      <c r="E14" s="268">
        <v>388.9</v>
      </c>
    </row>
    <row r="15" spans="1:5" ht="30" customHeight="1">
      <c r="A15" s="148" t="s">
        <v>19</v>
      </c>
      <c r="B15" s="113">
        <v>1800</v>
      </c>
      <c r="C15" s="268">
        <v>1213</v>
      </c>
      <c r="D15" s="269">
        <f t="shared" si="0"/>
        <v>67.38888888888889</v>
      </c>
      <c r="E15" s="268">
        <v>-41.1</v>
      </c>
    </row>
    <row r="16" spans="1:5" ht="30" customHeight="1">
      <c r="A16" s="148" t="s">
        <v>20</v>
      </c>
      <c r="B16" s="113">
        <v>2249</v>
      </c>
      <c r="C16" s="268">
        <v>1915</v>
      </c>
      <c r="D16" s="269">
        <f t="shared" si="0"/>
        <v>85.14895509115162</v>
      </c>
      <c r="E16" s="268">
        <v>1185.2</v>
      </c>
    </row>
    <row r="17" spans="1:5" ht="30" customHeight="1">
      <c r="A17" s="148" t="s">
        <v>21</v>
      </c>
      <c r="B17" s="113">
        <v>4490</v>
      </c>
      <c r="C17" s="268">
        <v>5926</v>
      </c>
      <c r="D17" s="269">
        <f t="shared" si="0"/>
        <v>131.98218262806236</v>
      </c>
      <c r="E17" s="268">
        <v>19.4</v>
      </c>
    </row>
    <row r="18" spans="1:5" ht="30" customHeight="1">
      <c r="A18" s="148" t="s">
        <v>22</v>
      </c>
      <c r="B18" s="113">
        <v>2000</v>
      </c>
      <c r="C18" s="268">
        <v>3137</v>
      </c>
      <c r="D18" s="269">
        <f t="shared" si="0"/>
        <v>156.85</v>
      </c>
      <c r="E18" s="268">
        <v>278.4</v>
      </c>
    </row>
    <row r="19" spans="1:5" ht="30" customHeight="1">
      <c r="A19" s="148" t="s">
        <v>23</v>
      </c>
      <c r="B19" s="113">
        <v>70</v>
      </c>
      <c r="C19" s="268">
        <v>22</v>
      </c>
      <c r="D19" s="269">
        <f t="shared" si="0"/>
        <v>31.428571428571427</v>
      </c>
      <c r="E19" s="268"/>
    </row>
    <row r="20" spans="1:5" s="155" customFormat="1" ht="30" customHeight="1">
      <c r="A20" s="262" t="s">
        <v>24</v>
      </c>
      <c r="B20" s="264">
        <f>SUM(B21:B28)</f>
        <v>9994</v>
      </c>
      <c r="C20" s="264">
        <f>SUM(C21:C28)</f>
        <v>10102</v>
      </c>
      <c r="D20" s="265">
        <f t="shared" si="0"/>
        <v>101.08064838903341</v>
      </c>
      <c r="E20" s="266">
        <v>3.9</v>
      </c>
    </row>
    <row r="21" spans="1:5" ht="30" customHeight="1">
      <c r="A21" s="148" t="s">
        <v>25</v>
      </c>
      <c r="B21" s="113">
        <v>233</v>
      </c>
      <c r="C21" s="268">
        <v>1892</v>
      </c>
      <c r="D21" s="269">
        <f t="shared" si="0"/>
        <v>812.0171673819742</v>
      </c>
      <c r="E21" s="268">
        <v>91.1</v>
      </c>
    </row>
    <row r="22" spans="1:5" ht="30" customHeight="1">
      <c r="A22" s="148" t="s">
        <v>26</v>
      </c>
      <c r="B22" s="113">
        <v>2843</v>
      </c>
      <c r="C22" s="268">
        <v>4351</v>
      </c>
      <c r="D22" s="269">
        <f t="shared" si="0"/>
        <v>153.04256067534294</v>
      </c>
      <c r="E22" s="268">
        <v>17.5</v>
      </c>
    </row>
    <row r="23" spans="1:5" ht="30" customHeight="1">
      <c r="A23" s="148" t="s">
        <v>27</v>
      </c>
      <c r="B23" s="113">
        <v>3378</v>
      </c>
      <c r="C23" s="268">
        <v>1788</v>
      </c>
      <c r="D23" s="269">
        <f t="shared" si="0"/>
        <v>52.93072824156305</v>
      </c>
      <c r="E23" s="268">
        <v>-22.1</v>
      </c>
    </row>
    <row r="24" spans="1:5" ht="30" customHeight="1">
      <c r="A24" s="148" t="s">
        <v>28</v>
      </c>
      <c r="B24" s="267"/>
      <c r="C24" s="268"/>
      <c r="D24" s="269"/>
      <c r="E24" s="268"/>
    </row>
    <row r="25" spans="1:5" ht="30" customHeight="1">
      <c r="A25" s="148" t="s">
        <v>29</v>
      </c>
      <c r="B25" s="113">
        <v>3279</v>
      </c>
      <c r="C25" s="268">
        <v>969</v>
      </c>
      <c r="D25" s="269">
        <f t="shared" si="0"/>
        <v>29.551692589204027</v>
      </c>
      <c r="E25" s="268">
        <v>-58.7</v>
      </c>
    </row>
    <row r="26" spans="1:5" ht="30" customHeight="1">
      <c r="A26" s="148" t="s">
        <v>30</v>
      </c>
      <c r="B26" s="267"/>
      <c r="C26" s="268">
        <v>950</v>
      </c>
      <c r="D26" s="269"/>
      <c r="E26" s="268"/>
    </row>
    <row r="27" spans="1:5" ht="30" customHeight="1">
      <c r="A27" s="148" t="s">
        <v>31</v>
      </c>
      <c r="B27" s="267">
        <v>65</v>
      </c>
      <c r="C27" s="268">
        <v>145</v>
      </c>
      <c r="D27" s="269"/>
      <c r="E27" s="268">
        <v>215.2</v>
      </c>
    </row>
    <row r="28" spans="1:5" ht="30" customHeight="1">
      <c r="A28" s="148" t="s">
        <v>32</v>
      </c>
      <c r="B28" s="267">
        <v>196</v>
      </c>
      <c r="C28" s="268">
        <v>7</v>
      </c>
      <c r="D28" s="269"/>
      <c r="E28" s="268">
        <v>-98</v>
      </c>
    </row>
    <row r="29" spans="1:2" ht="19.5" customHeight="1">
      <c r="A29" s="311"/>
      <c r="B29" s="311"/>
    </row>
  </sheetData>
  <sheetProtection/>
  <mergeCells count="3">
    <mergeCell ref="A1:E1"/>
    <mergeCell ref="D2:E2"/>
    <mergeCell ref="A29:B29"/>
  </mergeCells>
  <printOptions/>
  <pageMargins left="0.7895833333333333" right="0.7097222222222223" top="0.75" bottom="0.75" header="0.30972222222222223" footer="0.30972222222222223"/>
  <pageSetup horizontalDpi="600" verticalDpi="6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zoomScalePageLayoutView="0" workbookViewId="0" topLeftCell="A1">
      <selection activeCell="C8" sqref="C8"/>
    </sheetView>
  </sheetViews>
  <sheetFormatPr defaultColWidth="8.75390625" defaultRowHeight="14.25"/>
  <cols>
    <col min="1" max="1" width="10.50390625" style="61" customWidth="1"/>
    <col min="2" max="2" width="19.875" style="61" customWidth="1"/>
    <col min="3" max="3" width="49.625" style="62" customWidth="1"/>
    <col min="4" max="4" width="18.50390625" style="61" customWidth="1"/>
    <col min="5" max="5" width="43.125" style="61" customWidth="1"/>
    <col min="6" max="16384" width="8.75390625" style="61" customWidth="1"/>
  </cols>
  <sheetData>
    <row r="1" spans="1:2" ht="24.75" customHeight="1">
      <c r="A1" s="347"/>
      <c r="B1" s="347"/>
    </row>
    <row r="2" spans="1:4" ht="30" customHeight="1">
      <c r="A2" s="345" t="s">
        <v>251</v>
      </c>
      <c r="B2" s="345"/>
      <c r="C2" s="345"/>
      <c r="D2" s="345"/>
    </row>
    <row r="3" spans="1:4" ht="33" customHeight="1">
      <c r="A3" s="348" t="s">
        <v>252</v>
      </c>
      <c r="B3" s="348"/>
      <c r="C3" s="348"/>
      <c r="D3" s="63" t="s">
        <v>88</v>
      </c>
    </row>
    <row r="4" spans="1:4" s="58" customFormat="1" ht="27" customHeight="1">
      <c r="A4" s="64" t="s">
        <v>253</v>
      </c>
      <c r="B4" s="64" t="s">
        <v>254</v>
      </c>
      <c r="C4" s="64" t="s">
        <v>255</v>
      </c>
      <c r="D4" s="64" t="s">
        <v>256</v>
      </c>
    </row>
    <row r="5" spans="1:4" ht="27" customHeight="1">
      <c r="A5" s="65"/>
      <c r="B5" s="65" t="s">
        <v>257</v>
      </c>
      <c r="C5" s="66"/>
      <c r="D5" s="67">
        <f>D6+D8</f>
        <v>44800</v>
      </c>
    </row>
    <row r="6" spans="1:4" ht="27" customHeight="1">
      <c r="A6" s="65" t="s">
        <v>258</v>
      </c>
      <c r="B6" s="65" t="s">
        <v>259</v>
      </c>
      <c r="C6" s="68"/>
      <c r="D6" s="67">
        <f>SUM(D7:D7)</f>
        <v>0</v>
      </c>
    </row>
    <row r="7" spans="1:4" s="59" customFormat="1" ht="27" customHeight="1">
      <c r="A7" s="65"/>
      <c r="B7" s="65"/>
      <c r="C7" s="69"/>
      <c r="D7" s="70"/>
    </row>
    <row r="8" spans="1:4" s="60" customFormat="1" ht="27" customHeight="1">
      <c r="A8" s="65" t="s">
        <v>260</v>
      </c>
      <c r="B8" s="65" t="s">
        <v>261</v>
      </c>
      <c r="C8" s="68"/>
      <c r="D8" s="67">
        <f>SUM(D9:D10)</f>
        <v>44800</v>
      </c>
    </row>
    <row r="9" spans="1:4" ht="27" customHeight="1">
      <c r="A9" s="71" t="s">
        <v>262</v>
      </c>
      <c r="B9" s="72" t="s">
        <v>263</v>
      </c>
      <c r="C9" s="72" t="s">
        <v>264</v>
      </c>
      <c r="D9" s="72">
        <v>17000</v>
      </c>
    </row>
    <row r="10" spans="1:4" ht="27" customHeight="1">
      <c r="A10" s="73" t="s">
        <v>265</v>
      </c>
      <c r="B10" s="72" t="s">
        <v>266</v>
      </c>
      <c r="C10" s="72" t="s">
        <v>267</v>
      </c>
      <c r="D10" s="72">
        <v>27800</v>
      </c>
    </row>
  </sheetData>
  <sheetProtection/>
  <mergeCells count="3">
    <mergeCell ref="A1:B1"/>
    <mergeCell ref="A2:D2"/>
    <mergeCell ref="A3:C3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3">
      <selection activeCell="C6" sqref="C6"/>
    </sheetView>
  </sheetViews>
  <sheetFormatPr defaultColWidth="9.00390625" defaultRowHeight="21" customHeight="1"/>
  <cols>
    <col min="1" max="1" width="33.375" style="39" customWidth="1"/>
    <col min="2" max="2" width="13.50390625" style="39" customWidth="1"/>
    <col min="3" max="3" width="35.125" style="39" customWidth="1"/>
    <col min="4" max="4" width="15.25390625" style="39" customWidth="1"/>
    <col min="5" max="16384" width="9.00390625" style="39" customWidth="1"/>
  </cols>
  <sheetData>
    <row r="1" ht="23.25" customHeight="1">
      <c r="A1" s="40"/>
    </row>
    <row r="2" spans="1:4" ht="41.25" customHeight="1">
      <c r="A2" s="349" t="s">
        <v>268</v>
      </c>
      <c r="B2" s="349"/>
      <c r="C2" s="349"/>
      <c r="D2" s="349"/>
    </row>
    <row r="3" spans="1:4" ht="30" customHeight="1">
      <c r="A3" s="41" t="s">
        <v>269</v>
      </c>
      <c r="B3" s="41"/>
      <c r="C3" s="41"/>
      <c r="D3" s="42" t="s">
        <v>88</v>
      </c>
    </row>
    <row r="4" spans="1:4" ht="39.75" customHeight="1">
      <c r="A4" s="43" t="s">
        <v>104</v>
      </c>
      <c r="B4" s="44" t="s">
        <v>120</v>
      </c>
      <c r="C4" s="43" t="s">
        <v>104</v>
      </c>
      <c r="D4" s="44" t="s">
        <v>121</v>
      </c>
    </row>
    <row r="5" spans="1:4" s="38" customFormat="1" ht="39.75" customHeight="1">
      <c r="A5" s="45" t="s">
        <v>270</v>
      </c>
      <c r="B5" s="46"/>
      <c r="C5" s="47" t="s">
        <v>271</v>
      </c>
      <c r="D5" s="46"/>
    </row>
    <row r="6" spans="1:4" ht="39.75" customHeight="1">
      <c r="A6" s="45" t="s">
        <v>272</v>
      </c>
      <c r="B6" s="46"/>
      <c r="C6" s="47" t="s">
        <v>273</v>
      </c>
      <c r="D6" s="46"/>
    </row>
    <row r="7" spans="1:4" ht="39.75" customHeight="1">
      <c r="A7" s="45" t="s">
        <v>274</v>
      </c>
      <c r="B7" s="46"/>
      <c r="C7" s="47" t="s">
        <v>275</v>
      </c>
      <c r="D7" s="46"/>
    </row>
    <row r="8" spans="1:4" ht="39.75" customHeight="1">
      <c r="A8" s="45" t="s">
        <v>276</v>
      </c>
      <c r="B8" s="46"/>
      <c r="C8" s="47" t="s">
        <v>277</v>
      </c>
      <c r="D8" s="48"/>
    </row>
    <row r="9" spans="1:4" ht="39.75" customHeight="1">
      <c r="A9" s="45" t="s">
        <v>278</v>
      </c>
      <c r="B9" s="46"/>
      <c r="C9" s="47" t="s">
        <v>279</v>
      </c>
      <c r="D9" s="46"/>
    </row>
    <row r="10" spans="1:4" ht="39.75" customHeight="1">
      <c r="A10" s="45"/>
      <c r="B10" s="46"/>
      <c r="C10" s="47"/>
      <c r="D10" s="46"/>
    </row>
    <row r="11" spans="1:4" ht="39.75" customHeight="1">
      <c r="A11" s="49" t="s">
        <v>280</v>
      </c>
      <c r="B11" s="50">
        <f>SUM(B5:B10)</f>
        <v>0</v>
      </c>
      <c r="C11" s="51" t="s">
        <v>281</v>
      </c>
      <c r="D11" s="50">
        <f>SUM(D5:D10)</f>
        <v>0</v>
      </c>
    </row>
    <row r="12" spans="1:4" ht="39.75" customHeight="1">
      <c r="A12" s="52" t="s">
        <v>124</v>
      </c>
      <c r="B12" s="50"/>
      <c r="C12" s="53" t="s">
        <v>135</v>
      </c>
      <c r="D12" s="50"/>
    </row>
    <row r="13" spans="1:4" ht="39.75" customHeight="1">
      <c r="A13" s="53" t="s">
        <v>282</v>
      </c>
      <c r="B13" s="46"/>
      <c r="C13" s="52" t="s">
        <v>283</v>
      </c>
      <c r="D13" s="46"/>
    </row>
    <row r="14" spans="1:4" ht="39.75" customHeight="1">
      <c r="A14" s="53"/>
      <c r="B14" s="46"/>
      <c r="C14" s="54"/>
      <c r="D14" s="54"/>
    </row>
    <row r="15" spans="1:4" ht="39.75" customHeight="1">
      <c r="A15" s="49" t="s">
        <v>140</v>
      </c>
      <c r="B15" s="50">
        <f>SUM(B11:B13)</f>
        <v>0</v>
      </c>
      <c r="C15" s="51" t="s">
        <v>141</v>
      </c>
      <c r="D15" s="50">
        <f>SUM(D11:D13)</f>
        <v>0</v>
      </c>
    </row>
    <row r="16" spans="3:4" ht="21" customHeight="1">
      <c r="C16" s="55"/>
      <c r="D16" s="56"/>
    </row>
    <row r="17" ht="21" customHeight="1">
      <c r="B17" s="57"/>
    </row>
    <row r="18" spans="1:4" s="38" customFormat="1" ht="21" customHeight="1">
      <c r="A18" s="39"/>
      <c r="B18" s="57"/>
      <c r="C18" s="39"/>
      <c r="D18" s="39"/>
    </row>
    <row r="21" spans="3:4" ht="21" customHeight="1">
      <c r="C21" s="38"/>
      <c r="D21" s="38"/>
    </row>
    <row r="24" spans="1:4" s="38" customFormat="1" ht="21" customHeight="1">
      <c r="A24" s="39"/>
      <c r="B24" s="39"/>
      <c r="C24" s="39"/>
      <c r="D24" s="39"/>
    </row>
    <row r="27" spans="3:4" ht="21" customHeight="1">
      <c r="C27" s="38"/>
      <c r="D27" s="38"/>
    </row>
  </sheetData>
  <sheetProtection/>
  <mergeCells count="1">
    <mergeCell ref="A2:D2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zoomScalePageLayoutView="0" workbookViewId="0" topLeftCell="A40">
      <selection activeCell="B40" sqref="B40"/>
    </sheetView>
  </sheetViews>
  <sheetFormatPr defaultColWidth="9.00390625" defaultRowHeight="14.25"/>
  <cols>
    <col min="1" max="1" width="59.00390625" style="23" customWidth="1"/>
    <col min="2" max="2" width="23.25390625" style="23" customWidth="1"/>
    <col min="3" max="3" width="16.125" style="23" customWidth="1"/>
    <col min="4" max="251" width="9.00390625" style="23" customWidth="1"/>
    <col min="252" max="252" width="9.00390625" style="25" bestFit="1" customWidth="1"/>
    <col min="253" max="16384" width="9.00390625" style="25" customWidth="1"/>
  </cols>
  <sheetData>
    <row r="1" spans="1:4" s="22" customFormat="1" ht="31.5">
      <c r="A1" s="350" t="s">
        <v>284</v>
      </c>
      <c r="B1" s="350"/>
      <c r="C1" s="350"/>
      <c r="D1" s="350"/>
    </row>
    <row r="2" spans="1:3" s="23" customFormat="1" ht="28.5" customHeight="1">
      <c r="A2" s="26" t="s">
        <v>285</v>
      </c>
      <c r="B2" s="26"/>
      <c r="C2" s="26" t="s">
        <v>88</v>
      </c>
    </row>
    <row r="3" spans="1:3" s="23" customFormat="1" ht="24.75" customHeight="1">
      <c r="A3" s="27" t="s">
        <v>144</v>
      </c>
      <c r="B3" s="27" t="s">
        <v>4</v>
      </c>
      <c r="C3" s="28" t="s">
        <v>230</v>
      </c>
    </row>
    <row r="4" spans="1:3" s="23" customFormat="1" ht="24.75" customHeight="1">
      <c r="A4" s="29" t="s">
        <v>286</v>
      </c>
      <c r="B4" s="30">
        <f>SUM(B5:B10)</f>
        <v>3734</v>
      </c>
      <c r="C4" s="31"/>
    </row>
    <row r="5" spans="1:3" s="23" customFormat="1" ht="24.75" customHeight="1">
      <c r="A5" s="32" t="s">
        <v>287</v>
      </c>
      <c r="B5" s="31">
        <v>232</v>
      </c>
      <c r="C5" s="31"/>
    </row>
    <row r="6" spans="1:3" s="23" customFormat="1" ht="24.75" customHeight="1">
      <c r="A6" s="32" t="s">
        <v>288</v>
      </c>
      <c r="B6" s="31">
        <f>1067+46</f>
        <v>1113</v>
      </c>
      <c r="C6" s="31"/>
    </row>
    <row r="7" spans="1:3" s="23" customFormat="1" ht="24.75" customHeight="1">
      <c r="A7" s="32" t="s">
        <v>289</v>
      </c>
      <c r="B7" s="31">
        <v>672</v>
      </c>
      <c r="C7" s="31"/>
    </row>
    <row r="8" spans="1:3" s="23" customFormat="1" ht="24.75" customHeight="1">
      <c r="A8" s="32" t="s">
        <v>290</v>
      </c>
      <c r="B8" s="31">
        <v>2</v>
      </c>
      <c r="C8" s="31"/>
    </row>
    <row r="9" spans="1:3" s="23" customFormat="1" ht="24.75" customHeight="1">
      <c r="A9" s="32" t="s">
        <v>291</v>
      </c>
      <c r="B9" s="31">
        <v>1715</v>
      </c>
      <c r="C9" s="31"/>
    </row>
    <row r="10" spans="1:3" s="23" customFormat="1" ht="24.75" customHeight="1">
      <c r="A10" s="32" t="s">
        <v>292</v>
      </c>
      <c r="B10" s="31"/>
      <c r="C10" s="31"/>
    </row>
    <row r="11" spans="1:3" s="23" customFormat="1" ht="24.75" customHeight="1">
      <c r="A11" s="32" t="s">
        <v>293</v>
      </c>
      <c r="B11" s="30">
        <f>SUM(B12:B37)</f>
        <v>136756</v>
      </c>
      <c r="C11" s="31"/>
    </row>
    <row r="12" spans="1:3" s="23" customFormat="1" ht="24.75" customHeight="1">
      <c r="A12" s="32" t="s">
        <v>294</v>
      </c>
      <c r="B12" s="31"/>
      <c r="C12" s="31"/>
    </row>
    <row r="13" spans="1:3" s="23" customFormat="1" ht="24.75" customHeight="1">
      <c r="A13" s="33" t="s">
        <v>295</v>
      </c>
      <c r="B13" s="31">
        <f>77108+486</f>
        <v>77594</v>
      </c>
      <c r="C13" s="31"/>
    </row>
    <row r="14" spans="1:3" s="23" customFormat="1" ht="24.75" customHeight="1">
      <c r="A14" s="34" t="s">
        <v>296</v>
      </c>
      <c r="B14" s="31"/>
      <c r="C14" s="31"/>
    </row>
    <row r="15" spans="1:3" s="23" customFormat="1" ht="24.75" customHeight="1">
      <c r="A15" s="34" t="s">
        <v>297</v>
      </c>
      <c r="B15" s="31">
        <v>1634</v>
      </c>
      <c r="C15" s="31"/>
    </row>
    <row r="16" spans="1:3" s="23" customFormat="1" ht="24.75" customHeight="1">
      <c r="A16" s="34" t="s">
        <v>298</v>
      </c>
      <c r="B16" s="31"/>
      <c r="C16" s="31"/>
    </row>
    <row r="17" spans="1:3" s="23" customFormat="1" ht="24.75" customHeight="1">
      <c r="A17" s="34" t="s">
        <v>299</v>
      </c>
      <c r="B17" s="31"/>
      <c r="C17" s="31"/>
    </row>
    <row r="18" spans="1:3" s="23" customFormat="1" ht="24.75" customHeight="1">
      <c r="A18" s="34" t="s">
        <v>300</v>
      </c>
      <c r="B18" s="31">
        <v>154</v>
      </c>
      <c r="C18" s="31"/>
    </row>
    <row r="19" spans="1:3" s="23" customFormat="1" ht="24.75" customHeight="1">
      <c r="A19" s="34" t="s">
        <v>301</v>
      </c>
      <c r="B19" s="31"/>
      <c r="C19" s="31"/>
    </row>
    <row r="20" spans="1:3" s="23" customFormat="1" ht="24.75" customHeight="1">
      <c r="A20" s="34" t="s">
        <v>302</v>
      </c>
      <c r="B20" s="31"/>
      <c r="C20" s="31"/>
    </row>
    <row r="21" spans="1:3" s="23" customFormat="1" ht="24.75" customHeight="1">
      <c r="A21" s="34" t="s">
        <v>303</v>
      </c>
      <c r="B21" s="31"/>
      <c r="C21" s="31"/>
    </row>
    <row r="22" spans="1:3" s="23" customFormat="1" ht="24.75" customHeight="1">
      <c r="A22" s="33" t="s">
        <v>304</v>
      </c>
      <c r="B22" s="31">
        <v>13505</v>
      </c>
      <c r="C22" s="31"/>
    </row>
    <row r="23" spans="1:3" s="23" customFormat="1" ht="24.75" customHeight="1">
      <c r="A23" s="34" t="s">
        <v>305</v>
      </c>
      <c r="B23" s="31">
        <v>897</v>
      </c>
      <c r="C23" s="31"/>
    </row>
    <row r="24" spans="1:3" s="23" customFormat="1" ht="24.75" customHeight="1">
      <c r="A24" s="34" t="s">
        <v>306</v>
      </c>
      <c r="B24" s="31">
        <v>876</v>
      </c>
      <c r="C24" s="31"/>
    </row>
    <row r="25" spans="1:3" s="23" customFormat="1" ht="24.75" customHeight="1">
      <c r="A25" s="34" t="s">
        <v>307</v>
      </c>
      <c r="B25" s="31"/>
      <c r="C25" s="31"/>
    </row>
    <row r="26" spans="1:3" s="23" customFormat="1" ht="24.75" customHeight="1">
      <c r="A26" s="34" t="s">
        <v>308</v>
      </c>
      <c r="B26" s="31">
        <v>11888</v>
      </c>
      <c r="C26" s="31"/>
    </row>
    <row r="27" spans="1:3" s="23" customFormat="1" ht="24.75" customHeight="1">
      <c r="A27" s="34" t="s">
        <v>309</v>
      </c>
      <c r="B27" s="31">
        <v>1023</v>
      </c>
      <c r="C27" s="31"/>
    </row>
    <row r="28" spans="1:3" s="23" customFormat="1" ht="24.75" customHeight="1">
      <c r="A28" s="34" t="s">
        <v>310</v>
      </c>
      <c r="B28" s="31"/>
      <c r="C28" s="31"/>
    </row>
    <row r="29" spans="1:3" s="23" customFormat="1" ht="24.75" customHeight="1">
      <c r="A29" s="34" t="s">
        <v>311</v>
      </c>
      <c r="B29" s="31"/>
      <c r="C29" s="31"/>
    </row>
    <row r="30" spans="1:3" s="23" customFormat="1" ht="24.75" customHeight="1">
      <c r="A30" s="34" t="s">
        <v>312</v>
      </c>
      <c r="B30" s="31">
        <v>11053</v>
      </c>
      <c r="C30" s="31"/>
    </row>
    <row r="31" spans="1:3" s="23" customFormat="1" ht="24.75" customHeight="1">
      <c r="A31" s="35" t="s">
        <v>313</v>
      </c>
      <c r="B31" s="31">
        <v>932</v>
      </c>
      <c r="C31" s="31"/>
    </row>
    <row r="32" spans="1:3" s="23" customFormat="1" ht="24.75" customHeight="1">
      <c r="A32" s="35" t="s">
        <v>314</v>
      </c>
      <c r="B32" s="31">
        <v>6275</v>
      </c>
      <c r="C32" s="31"/>
    </row>
    <row r="33" spans="1:3" s="23" customFormat="1" ht="24.75" customHeight="1">
      <c r="A33" s="35" t="s">
        <v>315</v>
      </c>
      <c r="B33" s="31">
        <v>6340</v>
      </c>
      <c r="C33" s="31"/>
    </row>
    <row r="34" spans="1:3" s="23" customFormat="1" ht="24.75" customHeight="1">
      <c r="A34" s="35" t="s">
        <v>316</v>
      </c>
      <c r="B34" s="31">
        <v>4585</v>
      </c>
      <c r="C34" s="31"/>
    </row>
    <row r="35" spans="1:3" s="23" customFormat="1" ht="24.75" customHeight="1">
      <c r="A35" s="35" t="s">
        <v>317</v>
      </c>
      <c r="B35" s="31"/>
      <c r="C35" s="31"/>
    </row>
    <row r="36" spans="1:3" s="23" customFormat="1" ht="24.75" customHeight="1">
      <c r="A36" s="35" t="s">
        <v>318</v>
      </c>
      <c r="B36" s="31"/>
      <c r="C36" s="31"/>
    </row>
    <row r="37" spans="1:3" s="23" customFormat="1" ht="24.75" customHeight="1">
      <c r="A37" s="34" t="s">
        <v>319</v>
      </c>
      <c r="B37" s="31"/>
      <c r="C37" s="31"/>
    </row>
    <row r="38" spans="1:3" s="23" customFormat="1" ht="24.75" customHeight="1">
      <c r="A38" s="34" t="s">
        <v>320</v>
      </c>
      <c r="B38" s="30">
        <f>SUM(B39:B58)</f>
        <v>16525</v>
      </c>
      <c r="C38" s="31"/>
    </row>
    <row r="39" spans="1:3" s="23" customFormat="1" ht="24.75" customHeight="1">
      <c r="A39" s="34" t="s">
        <v>321</v>
      </c>
      <c r="B39" s="31">
        <v>147</v>
      </c>
      <c r="C39" s="31"/>
    </row>
    <row r="40" spans="1:3" s="23" customFormat="1" ht="24.75" customHeight="1">
      <c r="A40" s="34" t="s">
        <v>322</v>
      </c>
      <c r="B40" s="31"/>
      <c r="C40" s="31"/>
    </row>
    <row r="41" spans="1:3" s="23" customFormat="1" ht="24.75" customHeight="1">
      <c r="A41" s="34" t="s">
        <v>323</v>
      </c>
      <c r="B41" s="31"/>
      <c r="C41" s="31"/>
    </row>
    <row r="42" spans="1:3" s="23" customFormat="1" ht="24.75" customHeight="1">
      <c r="A42" s="34" t="s">
        <v>324</v>
      </c>
      <c r="B42" s="31"/>
      <c r="C42" s="31"/>
    </row>
    <row r="43" spans="1:3" s="23" customFormat="1" ht="24.75" customHeight="1">
      <c r="A43" s="34" t="s">
        <v>325</v>
      </c>
      <c r="B43" s="31">
        <v>1750</v>
      </c>
      <c r="C43" s="31"/>
    </row>
    <row r="44" spans="1:3" s="23" customFormat="1" ht="24.75" customHeight="1">
      <c r="A44" s="34" t="s">
        <v>326</v>
      </c>
      <c r="B44" s="31"/>
      <c r="C44" s="31"/>
    </row>
    <row r="45" spans="1:3" s="23" customFormat="1" ht="24.75" customHeight="1">
      <c r="A45" s="34" t="s">
        <v>327</v>
      </c>
      <c r="B45" s="31">
        <v>227</v>
      </c>
      <c r="C45" s="31"/>
    </row>
    <row r="46" spans="1:3" s="23" customFormat="1" ht="24.75" customHeight="1">
      <c r="A46" s="34" t="s">
        <v>328</v>
      </c>
      <c r="B46" s="31"/>
      <c r="C46" s="31"/>
    </row>
    <row r="47" spans="1:256" s="24" customFormat="1" ht="24.75" customHeight="1">
      <c r="A47" s="34" t="s">
        <v>329</v>
      </c>
      <c r="B47" s="36">
        <v>39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3" s="23" customFormat="1" ht="24.75" customHeight="1">
      <c r="A48" s="34" t="s">
        <v>330</v>
      </c>
      <c r="B48" s="31"/>
      <c r="C48" s="31"/>
    </row>
    <row r="49" spans="1:3" s="23" customFormat="1" ht="24.75" customHeight="1">
      <c r="A49" s="34" t="s">
        <v>331</v>
      </c>
      <c r="B49" s="31"/>
      <c r="C49" s="31"/>
    </row>
    <row r="50" spans="1:3" s="23" customFormat="1" ht="24.75" customHeight="1">
      <c r="A50" s="34" t="s">
        <v>332</v>
      </c>
      <c r="B50" s="31">
        <v>13862</v>
      </c>
      <c r="C50" s="31"/>
    </row>
    <row r="51" spans="1:3" s="23" customFormat="1" ht="24.75" customHeight="1">
      <c r="A51" s="34" t="s">
        <v>333</v>
      </c>
      <c r="B51" s="31">
        <v>500</v>
      </c>
      <c r="C51" s="31"/>
    </row>
    <row r="52" spans="1:3" s="23" customFormat="1" ht="24.75" customHeight="1">
      <c r="A52" s="34" t="s">
        <v>334</v>
      </c>
      <c r="B52" s="31"/>
      <c r="C52" s="31"/>
    </row>
    <row r="53" spans="1:3" s="23" customFormat="1" ht="24.75" customHeight="1">
      <c r="A53" s="34" t="s">
        <v>335</v>
      </c>
      <c r="B53" s="31"/>
      <c r="C53" s="31"/>
    </row>
    <row r="54" spans="1:3" s="23" customFormat="1" ht="24.75" customHeight="1">
      <c r="A54" s="34" t="s">
        <v>336</v>
      </c>
      <c r="B54" s="31"/>
      <c r="C54" s="31"/>
    </row>
    <row r="55" spans="1:3" s="23" customFormat="1" ht="24.75" customHeight="1">
      <c r="A55" s="34" t="s">
        <v>337</v>
      </c>
      <c r="B55" s="31"/>
      <c r="C55" s="31"/>
    </row>
    <row r="56" spans="1:3" s="23" customFormat="1" ht="24.75" customHeight="1">
      <c r="A56" s="34" t="s">
        <v>338</v>
      </c>
      <c r="B56" s="31"/>
      <c r="C56" s="31"/>
    </row>
    <row r="57" spans="1:3" s="23" customFormat="1" ht="24.75" customHeight="1">
      <c r="A57" s="34" t="s">
        <v>339</v>
      </c>
      <c r="B57" s="31"/>
      <c r="C57" s="31"/>
    </row>
    <row r="58" spans="1:3" s="23" customFormat="1" ht="24.75" customHeight="1">
      <c r="A58" s="31" t="s">
        <v>340</v>
      </c>
      <c r="B58" s="31"/>
      <c r="C58" s="31"/>
    </row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</sheetData>
  <sheetProtection/>
  <mergeCells count="1">
    <mergeCell ref="A1:D1"/>
  </mergeCells>
  <printOptions/>
  <pageMargins left="0.7868055555555555" right="0.7868055555555555" top="1" bottom="1" header="0.5076388888888889" footer="0.5076388888888889"/>
  <pageSetup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A18" sqref="A18"/>
    </sheetView>
  </sheetViews>
  <sheetFormatPr defaultColWidth="9.00390625" defaultRowHeight="21" customHeight="1"/>
  <cols>
    <col min="1" max="1" width="62.875" style="1" customWidth="1"/>
    <col min="2" max="2" width="9.50390625" style="1" hidden="1" customWidth="1"/>
    <col min="3" max="9" width="8.125" style="1" hidden="1" customWidth="1"/>
    <col min="10" max="10" width="2.625" style="1" hidden="1" customWidth="1"/>
    <col min="11" max="11" width="18.25390625" style="1" customWidth="1"/>
    <col min="12" max="12" width="18.50390625" style="1" customWidth="1"/>
    <col min="13" max="253" width="9.00390625" style="1" customWidth="1"/>
  </cols>
  <sheetData>
    <row r="1" s="1" customFormat="1" ht="9.75" customHeight="1">
      <c r="A1" s="3"/>
    </row>
    <row r="2" spans="1:12" s="1" customFormat="1" ht="41.25" customHeight="1">
      <c r="A2" s="351" t="s">
        <v>341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s="2" customFormat="1" ht="19.5" customHeight="1">
      <c r="A3" s="4" t="s">
        <v>342</v>
      </c>
      <c r="B3" s="4"/>
      <c r="C3" s="4"/>
      <c r="D3" s="4"/>
      <c r="E3" s="4"/>
      <c r="F3" s="4"/>
      <c r="G3" s="4"/>
      <c r="H3" s="4"/>
      <c r="I3" s="4"/>
      <c r="J3" s="4"/>
      <c r="K3" s="4"/>
      <c r="L3" s="17" t="s">
        <v>88</v>
      </c>
    </row>
    <row r="4" spans="1:12" s="1" customFormat="1" ht="37.5">
      <c r="A4" s="5" t="s">
        <v>144</v>
      </c>
      <c r="B4" s="6" t="s">
        <v>343</v>
      </c>
      <c r="C4" s="6" t="s">
        <v>344</v>
      </c>
      <c r="D4" s="6" t="s">
        <v>345</v>
      </c>
      <c r="E4" s="6" t="s">
        <v>346</v>
      </c>
      <c r="F4" s="6" t="s">
        <v>347</v>
      </c>
      <c r="G4" s="6" t="s">
        <v>348</v>
      </c>
      <c r="H4" s="6" t="s">
        <v>349</v>
      </c>
      <c r="I4" s="6" t="s">
        <v>350</v>
      </c>
      <c r="J4" s="6" t="s">
        <v>351</v>
      </c>
      <c r="K4" s="18" t="s">
        <v>352</v>
      </c>
      <c r="L4" s="18" t="s">
        <v>230</v>
      </c>
    </row>
    <row r="5" spans="1:12" s="1" customFormat="1" ht="27" customHeight="1">
      <c r="A5" s="7" t="s">
        <v>353</v>
      </c>
      <c r="B5" s="8">
        <v>0</v>
      </c>
      <c r="C5" s="8"/>
      <c r="D5" s="8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/>
      <c r="K5" s="19"/>
      <c r="L5" s="8"/>
    </row>
    <row r="6" spans="1:12" s="1" customFormat="1" ht="27" customHeight="1">
      <c r="A6" s="7" t="s">
        <v>78</v>
      </c>
      <c r="B6" s="8">
        <v>0</v>
      </c>
      <c r="C6" s="8"/>
      <c r="D6" s="8"/>
      <c r="E6" s="8">
        <v>15</v>
      </c>
      <c r="F6" s="8">
        <v>1</v>
      </c>
      <c r="G6" s="8">
        <v>316</v>
      </c>
      <c r="H6" s="8">
        <v>0</v>
      </c>
      <c r="I6" s="8">
        <v>4</v>
      </c>
      <c r="J6" s="8"/>
      <c r="K6" s="19">
        <v>39</v>
      </c>
      <c r="L6" s="8"/>
    </row>
    <row r="7" spans="1:12" s="1" customFormat="1" ht="27" customHeight="1">
      <c r="A7" s="9" t="s">
        <v>354</v>
      </c>
      <c r="B7" s="10"/>
      <c r="C7" s="10"/>
      <c r="D7" s="10"/>
      <c r="E7" s="10">
        <v>15</v>
      </c>
      <c r="F7" s="10">
        <v>1</v>
      </c>
      <c r="G7" s="10">
        <v>316</v>
      </c>
      <c r="H7" s="10"/>
      <c r="I7" s="10">
        <v>4</v>
      </c>
      <c r="J7" s="10"/>
      <c r="K7" s="20">
        <v>39</v>
      </c>
      <c r="L7" s="10"/>
    </row>
    <row r="8" spans="1:12" s="1" customFormat="1" ht="27" customHeight="1">
      <c r="A8" s="7" t="s">
        <v>355</v>
      </c>
      <c r="B8" s="8">
        <v>0</v>
      </c>
      <c r="C8" s="8"/>
      <c r="D8" s="8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19"/>
      <c r="L8" s="8"/>
    </row>
    <row r="9" spans="1:12" s="1" customFormat="1" ht="27" customHeight="1">
      <c r="A9" s="7" t="s">
        <v>356</v>
      </c>
      <c r="B9" s="10"/>
      <c r="C9" s="10"/>
      <c r="D9" s="10"/>
      <c r="E9" s="10"/>
      <c r="F9" s="10"/>
      <c r="G9" s="10"/>
      <c r="H9" s="10"/>
      <c r="I9" s="10"/>
      <c r="J9" s="10"/>
      <c r="K9" s="20"/>
      <c r="L9" s="10"/>
    </row>
    <row r="10" spans="1:12" s="1" customFormat="1" ht="27" customHeight="1">
      <c r="A10" s="7" t="s">
        <v>357</v>
      </c>
      <c r="B10" s="10"/>
      <c r="C10" s="10"/>
      <c r="D10" s="10"/>
      <c r="E10" s="10"/>
      <c r="F10" s="10"/>
      <c r="G10" s="10"/>
      <c r="H10" s="10"/>
      <c r="I10" s="10"/>
      <c r="J10" s="10"/>
      <c r="K10" s="20"/>
      <c r="L10" s="10"/>
    </row>
    <row r="11" spans="1:12" s="1" customFormat="1" ht="27" customHeight="1">
      <c r="A11" s="7" t="s">
        <v>358</v>
      </c>
      <c r="B11" s="8">
        <v>-10000</v>
      </c>
      <c r="C11" s="8"/>
      <c r="D11" s="8"/>
      <c r="E11" s="8">
        <v>7</v>
      </c>
      <c r="F11" s="8">
        <v>8000</v>
      </c>
      <c r="G11" s="8">
        <v>1560</v>
      </c>
      <c r="H11" s="8">
        <v>261</v>
      </c>
      <c r="I11" s="8">
        <v>169</v>
      </c>
      <c r="J11" s="8"/>
      <c r="K11" s="19">
        <v>321</v>
      </c>
      <c r="L11" s="8"/>
    </row>
    <row r="12" spans="1:12" s="1" customFormat="1" ht="27" customHeight="1">
      <c r="A12" s="7" t="s">
        <v>359</v>
      </c>
      <c r="B12" s="10">
        <v>-10000</v>
      </c>
      <c r="C12" s="10"/>
      <c r="D12" s="10"/>
      <c r="E12" s="10">
        <v>7</v>
      </c>
      <c r="F12" s="10">
        <v>8000</v>
      </c>
      <c r="G12" s="10">
        <v>1560</v>
      </c>
      <c r="H12" s="10">
        <v>261</v>
      </c>
      <c r="I12" s="10">
        <v>169</v>
      </c>
      <c r="J12" s="10"/>
      <c r="K12" s="20">
        <v>321</v>
      </c>
      <c r="L12" s="10"/>
    </row>
    <row r="13" spans="1:12" s="1" customFormat="1" ht="27" customHeight="1">
      <c r="A13" s="7" t="s">
        <v>360</v>
      </c>
      <c r="B13" s="10"/>
      <c r="C13" s="10"/>
      <c r="D13" s="10"/>
      <c r="E13" s="10"/>
      <c r="F13" s="10"/>
      <c r="G13" s="10"/>
      <c r="H13" s="10"/>
      <c r="I13" s="10"/>
      <c r="J13" s="10"/>
      <c r="K13" s="20"/>
      <c r="L13" s="10"/>
    </row>
    <row r="14" spans="1:12" s="1" customFormat="1" ht="27" customHeight="1">
      <c r="A14" s="7" t="s">
        <v>361</v>
      </c>
      <c r="B14" s="8">
        <v>0</v>
      </c>
      <c r="C14" s="8"/>
      <c r="D14" s="8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19">
        <v>13</v>
      </c>
      <c r="L14" s="8"/>
    </row>
    <row r="15" spans="1:12" s="1" customFormat="1" ht="27" customHeight="1">
      <c r="A15" s="7" t="s">
        <v>362</v>
      </c>
      <c r="B15" s="10"/>
      <c r="C15" s="10"/>
      <c r="D15" s="10"/>
      <c r="E15" s="10"/>
      <c r="F15" s="10"/>
      <c r="G15" s="10"/>
      <c r="H15" s="10"/>
      <c r="I15" s="10"/>
      <c r="J15" s="10"/>
      <c r="K15" s="20">
        <v>13</v>
      </c>
      <c r="L15" s="10"/>
    </row>
    <row r="16" spans="1:12" s="1" customFormat="1" ht="27" customHeight="1">
      <c r="A16" s="11" t="s">
        <v>363</v>
      </c>
      <c r="B16" s="10"/>
      <c r="C16" s="10"/>
      <c r="D16" s="10"/>
      <c r="E16" s="10"/>
      <c r="F16" s="10"/>
      <c r="G16" s="10"/>
      <c r="H16" s="10"/>
      <c r="I16" s="10"/>
      <c r="J16" s="10"/>
      <c r="K16" s="20"/>
      <c r="L16" s="10"/>
    </row>
    <row r="17" spans="1:12" s="1" customFormat="1" ht="27" customHeight="1">
      <c r="A17" s="11" t="s">
        <v>364</v>
      </c>
      <c r="B17" s="10"/>
      <c r="C17" s="10"/>
      <c r="D17" s="10"/>
      <c r="E17" s="10"/>
      <c r="F17" s="10"/>
      <c r="G17" s="10"/>
      <c r="H17" s="10"/>
      <c r="I17" s="10"/>
      <c r="J17" s="10"/>
      <c r="K17" s="20"/>
      <c r="L17" s="10"/>
    </row>
    <row r="18" spans="1:12" s="1" customFormat="1" ht="27" customHeight="1">
      <c r="A18" s="12" t="s">
        <v>365</v>
      </c>
      <c r="B18" s="10"/>
      <c r="C18" s="10"/>
      <c r="D18" s="10"/>
      <c r="E18" s="10"/>
      <c r="F18" s="10"/>
      <c r="G18" s="10"/>
      <c r="H18" s="10"/>
      <c r="I18" s="10"/>
      <c r="J18" s="10"/>
      <c r="K18" s="20"/>
      <c r="L18" s="10"/>
    </row>
    <row r="19" spans="1:12" s="1" customFormat="1" ht="27" customHeight="1">
      <c r="A19" s="12" t="s">
        <v>366</v>
      </c>
      <c r="B19" s="10"/>
      <c r="C19" s="10"/>
      <c r="D19" s="10"/>
      <c r="E19" s="10"/>
      <c r="F19" s="10"/>
      <c r="G19" s="10"/>
      <c r="H19" s="10"/>
      <c r="I19" s="10"/>
      <c r="J19" s="10"/>
      <c r="K19" s="20"/>
      <c r="L19" s="10"/>
    </row>
    <row r="20" spans="1:12" s="1" customFormat="1" ht="27" customHeight="1">
      <c r="A20" s="9" t="s">
        <v>367</v>
      </c>
      <c r="B20" s="8">
        <v>0</v>
      </c>
      <c r="C20" s="8"/>
      <c r="D20" s="8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/>
      <c r="K20" s="19"/>
      <c r="L20" s="8"/>
    </row>
    <row r="21" spans="1:12" s="1" customFormat="1" ht="27" customHeight="1">
      <c r="A21" s="9" t="s">
        <v>368</v>
      </c>
      <c r="B21" s="8">
        <v>0</v>
      </c>
      <c r="C21" s="8"/>
      <c r="D21" s="8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19"/>
      <c r="L21" s="8"/>
    </row>
    <row r="22" spans="1:12" s="1" customFormat="1" ht="27" customHeight="1">
      <c r="A22" s="9" t="s">
        <v>369</v>
      </c>
      <c r="B22" s="8">
        <v>500</v>
      </c>
      <c r="C22" s="8"/>
      <c r="D22" s="8"/>
      <c r="E22" s="8">
        <v>0</v>
      </c>
      <c r="F22" s="8">
        <v>0</v>
      </c>
      <c r="G22" s="8">
        <v>100</v>
      </c>
      <c r="H22" s="8">
        <v>0</v>
      </c>
      <c r="I22" s="8">
        <v>100</v>
      </c>
      <c r="J22" s="8"/>
      <c r="K22" s="19">
        <v>2000</v>
      </c>
      <c r="L22" s="8"/>
    </row>
    <row r="23" spans="1:12" s="1" customFormat="1" ht="27" customHeight="1">
      <c r="A23" s="11" t="s">
        <v>370</v>
      </c>
      <c r="B23" s="10"/>
      <c r="C23" s="10"/>
      <c r="D23" s="10"/>
      <c r="E23" s="10"/>
      <c r="F23" s="10"/>
      <c r="G23" s="10"/>
      <c r="H23" s="10"/>
      <c r="I23" s="10"/>
      <c r="J23" s="10"/>
      <c r="K23" s="20"/>
      <c r="L23" s="10"/>
    </row>
    <row r="24" spans="1:12" s="1" customFormat="1" ht="27" customHeight="1">
      <c r="A24" s="11" t="s">
        <v>371</v>
      </c>
      <c r="B24" s="10"/>
      <c r="C24" s="10"/>
      <c r="D24" s="10"/>
      <c r="E24" s="10"/>
      <c r="F24" s="10"/>
      <c r="G24" s="10"/>
      <c r="H24" s="10"/>
      <c r="I24" s="10"/>
      <c r="J24" s="10"/>
      <c r="K24" s="20"/>
      <c r="L24" s="10"/>
    </row>
    <row r="25" spans="1:12" s="1" customFormat="1" ht="27" customHeight="1">
      <c r="A25" s="11" t="s">
        <v>372</v>
      </c>
      <c r="B25" s="10">
        <v>500</v>
      </c>
      <c r="C25" s="10"/>
      <c r="D25" s="10"/>
      <c r="E25" s="10"/>
      <c r="F25" s="10"/>
      <c r="G25" s="10">
        <v>100</v>
      </c>
      <c r="H25" s="10"/>
      <c r="I25" s="10">
        <v>100</v>
      </c>
      <c r="J25" s="10"/>
      <c r="K25" s="20">
        <v>2000</v>
      </c>
      <c r="L25" s="10"/>
    </row>
    <row r="26" spans="1:12" s="1" customFormat="1" ht="27" customHeight="1">
      <c r="A26" s="9" t="s">
        <v>373</v>
      </c>
      <c r="B26" s="10"/>
      <c r="C26" s="10"/>
      <c r="D26" s="10"/>
      <c r="E26" s="10"/>
      <c r="F26" s="10"/>
      <c r="G26" s="10"/>
      <c r="H26" s="10"/>
      <c r="I26" s="10"/>
      <c r="J26" s="10"/>
      <c r="K26" s="20"/>
      <c r="L26" s="10"/>
    </row>
    <row r="27" spans="1:12" s="1" customFormat="1" ht="27" customHeight="1">
      <c r="A27" s="9" t="s">
        <v>374</v>
      </c>
      <c r="B27" s="10"/>
      <c r="C27" s="10"/>
      <c r="D27" s="10"/>
      <c r="E27" s="10"/>
      <c r="F27" s="10"/>
      <c r="G27" s="10"/>
      <c r="H27" s="10"/>
      <c r="I27" s="10"/>
      <c r="J27" s="10"/>
      <c r="K27" s="20"/>
      <c r="L27" s="10"/>
    </row>
    <row r="28" spans="1:12" s="1" customFormat="1" ht="27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20"/>
      <c r="L28" s="14"/>
    </row>
    <row r="29" spans="1:12" s="1" customFormat="1" ht="2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20"/>
      <c r="L29" s="14"/>
    </row>
    <row r="30" spans="1:12" s="1" customFormat="1" ht="27" customHeight="1">
      <c r="A30" s="15" t="s">
        <v>375</v>
      </c>
      <c r="B30" s="16">
        <v>-9500</v>
      </c>
      <c r="C30" s="16"/>
      <c r="D30" s="16"/>
      <c r="E30" s="16">
        <v>22</v>
      </c>
      <c r="F30" s="16">
        <v>8001</v>
      </c>
      <c r="G30" s="16">
        <v>1976</v>
      </c>
      <c r="H30" s="16">
        <v>261</v>
      </c>
      <c r="I30" s="16">
        <v>273</v>
      </c>
      <c r="J30" s="16"/>
      <c r="K30" s="21">
        <f>K6+K11+K14+K22</f>
        <v>2373</v>
      </c>
      <c r="L30" s="16"/>
    </row>
  </sheetData>
  <sheetProtection/>
  <mergeCells count="1">
    <mergeCell ref="A2:L2"/>
  </mergeCells>
  <printOptions/>
  <pageMargins left="0.7868055555555555" right="0.7513888888888889" top="1" bottom="1" header="0.5076388888888889" footer="0.5076388888888889"/>
  <pageSetup horizontalDpi="600" verticalDpi="600" orientation="portrait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F2"/>
    </sheetView>
  </sheetViews>
  <sheetFormatPr defaultColWidth="9.00390625" defaultRowHeight="14.25"/>
  <cols>
    <col min="1" max="1" width="37.50390625" style="135" customWidth="1"/>
    <col min="2" max="2" width="14.375" style="135" customWidth="1"/>
    <col min="3" max="3" width="13.375" style="135" customWidth="1"/>
    <col min="4" max="4" width="14.00390625" style="221" customWidth="1"/>
    <col min="5" max="5" width="11.625" style="135" customWidth="1"/>
    <col min="6" max="6" width="10.50390625" style="135" customWidth="1"/>
    <col min="7" max="16384" width="9.00390625" style="135" customWidth="1"/>
  </cols>
  <sheetData>
    <row r="1" spans="1:6" ht="42" customHeight="1">
      <c r="A1" s="312" t="s">
        <v>33</v>
      </c>
      <c r="B1" s="312"/>
      <c r="C1" s="312"/>
      <c r="D1" s="312"/>
      <c r="E1" s="312"/>
      <c r="F1" s="312"/>
    </row>
    <row r="2" spans="1:6" ht="36" customHeight="1">
      <c r="A2" s="136" t="s">
        <v>34</v>
      </c>
      <c r="B2" s="136"/>
      <c r="C2" s="222"/>
      <c r="D2" s="223"/>
      <c r="E2" s="313" t="s">
        <v>35</v>
      </c>
      <c r="F2" s="313"/>
    </row>
    <row r="3" spans="1:6" ht="37.5" customHeight="1">
      <c r="A3" s="139" t="s">
        <v>36</v>
      </c>
      <c r="B3" s="140" t="s">
        <v>4</v>
      </c>
      <c r="C3" s="251" t="s">
        <v>37</v>
      </c>
      <c r="D3" s="224" t="s">
        <v>5</v>
      </c>
      <c r="E3" s="139" t="s">
        <v>38</v>
      </c>
      <c r="F3" s="164" t="s">
        <v>7</v>
      </c>
    </row>
    <row r="4" spans="1:6" ht="34.5" customHeight="1">
      <c r="A4" s="182" t="s">
        <v>39</v>
      </c>
      <c r="B4" s="252">
        <f>SUM(B5:B24)</f>
        <v>168973</v>
      </c>
      <c r="C4" s="252">
        <f>SUM(C5:C24)</f>
        <v>363430</v>
      </c>
      <c r="D4" s="253">
        <f>SUM(D5:D24)</f>
        <v>362048</v>
      </c>
      <c r="E4" s="254">
        <f>D4/C4*100</f>
        <v>99.61973419915803</v>
      </c>
      <c r="F4" s="255">
        <v>54</v>
      </c>
    </row>
    <row r="5" spans="1:6" ht="34.5" customHeight="1">
      <c r="A5" s="150" t="s">
        <v>40</v>
      </c>
      <c r="B5" s="252">
        <v>15674</v>
      </c>
      <c r="C5" s="256">
        <v>16402</v>
      </c>
      <c r="D5" s="256">
        <v>16399</v>
      </c>
      <c r="E5" s="257">
        <f aca="true" t="shared" si="0" ref="E5:E24">D5/C5*100</f>
        <v>99.98170954761615</v>
      </c>
      <c r="F5" s="230">
        <v>2.6</v>
      </c>
    </row>
    <row r="6" spans="1:6" ht="34.5" customHeight="1">
      <c r="A6" s="150" t="s">
        <v>41</v>
      </c>
      <c r="B6" s="252">
        <v>8020</v>
      </c>
      <c r="C6" s="256">
        <v>10868</v>
      </c>
      <c r="D6" s="256">
        <v>10868</v>
      </c>
      <c r="E6" s="257">
        <f t="shared" si="0"/>
        <v>100</v>
      </c>
      <c r="F6" s="230">
        <v>2.4</v>
      </c>
    </row>
    <row r="7" spans="1:6" ht="34.5" customHeight="1">
      <c r="A7" s="150" t="s">
        <v>42</v>
      </c>
      <c r="B7" s="252">
        <v>29097</v>
      </c>
      <c r="C7" s="256">
        <v>58555</v>
      </c>
      <c r="D7" s="256">
        <v>58555</v>
      </c>
      <c r="E7" s="257">
        <f t="shared" si="0"/>
        <v>100</v>
      </c>
      <c r="F7" s="230">
        <v>23</v>
      </c>
    </row>
    <row r="8" spans="1:6" ht="34.5" customHeight="1">
      <c r="A8" s="150" t="s">
        <v>43</v>
      </c>
      <c r="B8" s="252">
        <v>332</v>
      </c>
      <c r="C8" s="256">
        <v>1896</v>
      </c>
      <c r="D8" s="256">
        <v>1896</v>
      </c>
      <c r="E8" s="257">
        <f t="shared" si="0"/>
        <v>100</v>
      </c>
      <c r="F8" s="230">
        <v>0.2</v>
      </c>
    </row>
    <row r="9" spans="1:6" ht="34.5" customHeight="1">
      <c r="A9" s="150" t="s">
        <v>44</v>
      </c>
      <c r="B9" s="252">
        <v>1786</v>
      </c>
      <c r="C9" s="256">
        <v>4982</v>
      </c>
      <c r="D9" s="256">
        <v>4982</v>
      </c>
      <c r="E9" s="257">
        <f t="shared" si="0"/>
        <v>100</v>
      </c>
      <c r="F9" s="230">
        <v>123.1</v>
      </c>
    </row>
    <row r="10" spans="1:6" ht="34.5" customHeight="1">
      <c r="A10" s="150" t="s">
        <v>45</v>
      </c>
      <c r="B10" s="252">
        <v>30547</v>
      </c>
      <c r="C10" s="256">
        <v>31800</v>
      </c>
      <c r="D10" s="256">
        <v>31520</v>
      </c>
      <c r="E10" s="257">
        <f t="shared" si="0"/>
        <v>99.11949685534591</v>
      </c>
      <c r="F10" s="230">
        <v>11.4</v>
      </c>
    </row>
    <row r="11" spans="1:6" ht="34.5" customHeight="1">
      <c r="A11" s="150" t="s">
        <v>46</v>
      </c>
      <c r="B11" s="252">
        <v>30322</v>
      </c>
      <c r="C11" s="256">
        <v>35072</v>
      </c>
      <c r="D11" s="256">
        <v>35072</v>
      </c>
      <c r="E11" s="257">
        <f t="shared" si="0"/>
        <v>100</v>
      </c>
      <c r="F11" s="230">
        <v>32</v>
      </c>
    </row>
    <row r="12" spans="1:6" ht="34.5" customHeight="1">
      <c r="A12" s="150" t="s">
        <v>47</v>
      </c>
      <c r="B12" s="252">
        <v>3975</v>
      </c>
      <c r="C12" s="256">
        <v>12999</v>
      </c>
      <c r="D12" s="256">
        <v>12999</v>
      </c>
      <c r="E12" s="257">
        <f t="shared" si="0"/>
        <v>100</v>
      </c>
      <c r="F12" s="230">
        <v>182.2</v>
      </c>
    </row>
    <row r="13" spans="1:6" ht="34.5" customHeight="1">
      <c r="A13" s="150" t="s">
        <v>48</v>
      </c>
      <c r="B13" s="252">
        <v>4175</v>
      </c>
      <c r="C13" s="256">
        <v>15447</v>
      </c>
      <c r="D13" s="256">
        <v>15067</v>
      </c>
      <c r="E13" s="257">
        <f t="shared" si="0"/>
        <v>97.539975399754</v>
      </c>
      <c r="F13" s="230">
        <v>-30.1</v>
      </c>
    </row>
    <row r="14" spans="1:6" ht="34.5" customHeight="1">
      <c r="A14" s="150" t="s">
        <v>49</v>
      </c>
      <c r="B14" s="252">
        <v>25813</v>
      </c>
      <c r="C14" s="256">
        <v>138946</v>
      </c>
      <c r="D14" s="256">
        <v>138441</v>
      </c>
      <c r="E14" s="257">
        <f t="shared" si="0"/>
        <v>99.63654945086581</v>
      </c>
      <c r="F14" s="230">
        <v>127.1</v>
      </c>
    </row>
    <row r="15" spans="1:6" ht="34.5" customHeight="1">
      <c r="A15" s="150" t="s">
        <v>50</v>
      </c>
      <c r="B15" s="252">
        <v>2474</v>
      </c>
      <c r="C15" s="256">
        <v>7712</v>
      </c>
      <c r="D15" s="256">
        <v>7498</v>
      </c>
      <c r="E15" s="257">
        <f t="shared" si="0"/>
        <v>97.22510373443983</v>
      </c>
      <c r="F15" s="230">
        <v>166.7</v>
      </c>
    </row>
    <row r="16" spans="1:6" ht="34.5" customHeight="1">
      <c r="A16" s="185" t="s">
        <v>51</v>
      </c>
      <c r="B16" s="252">
        <v>358</v>
      </c>
      <c r="C16" s="256">
        <v>1281</v>
      </c>
      <c r="D16" s="256">
        <v>1281</v>
      </c>
      <c r="E16" s="257">
        <f t="shared" si="0"/>
        <v>100</v>
      </c>
      <c r="F16" s="230">
        <v>95</v>
      </c>
    </row>
    <row r="17" spans="1:6" ht="34.5" customHeight="1">
      <c r="A17" s="185" t="s">
        <v>52</v>
      </c>
      <c r="B17" s="252">
        <v>164</v>
      </c>
      <c r="C17" s="256">
        <v>321</v>
      </c>
      <c r="D17" s="256">
        <v>321</v>
      </c>
      <c r="E17" s="257">
        <f t="shared" si="0"/>
        <v>100</v>
      </c>
      <c r="F17" s="230">
        <v>-30.8</v>
      </c>
    </row>
    <row r="18" spans="1:6" ht="34.5" customHeight="1">
      <c r="A18" s="185" t="s">
        <v>53</v>
      </c>
      <c r="B18" s="252"/>
      <c r="C18" s="256">
        <v>50</v>
      </c>
      <c r="D18" s="256">
        <v>50</v>
      </c>
      <c r="E18" s="257">
        <f t="shared" si="0"/>
        <v>100</v>
      </c>
      <c r="F18" s="230"/>
    </row>
    <row r="19" spans="1:6" ht="34.5" customHeight="1">
      <c r="A19" s="185" t="s">
        <v>54</v>
      </c>
      <c r="B19" s="252">
        <v>545</v>
      </c>
      <c r="C19" s="256">
        <v>1656</v>
      </c>
      <c r="D19" s="256">
        <v>1656</v>
      </c>
      <c r="E19" s="257">
        <f t="shared" si="0"/>
        <v>100</v>
      </c>
      <c r="F19" s="230">
        <v>158.8</v>
      </c>
    </row>
    <row r="20" spans="1:6" ht="34.5" customHeight="1">
      <c r="A20" s="185" t="s">
        <v>55</v>
      </c>
      <c r="B20" s="252">
        <v>10412</v>
      </c>
      <c r="C20" s="256">
        <v>22437</v>
      </c>
      <c r="D20" s="256">
        <v>22437</v>
      </c>
      <c r="E20" s="257">
        <f t="shared" si="0"/>
        <v>100</v>
      </c>
      <c r="F20" s="230">
        <v>184.2</v>
      </c>
    </row>
    <row r="21" spans="1:6" ht="34.5" customHeight="1">
      <c r="A21" s="185" t="s">
        <v>56</v>
      </c>
      <c r="B21" s="252">
        <v>179</v>
      </c>
      <c r="C21" s="256">
        <v>400</v>
      </c>
      <c r="D21" s="256">
        <v>400</v>
      </c>
      <c r="E21" s="257">
        <f t="shared" si="0"/>
        <v>100</v>
      </c>
      <c r="F21" s="230">
        <v>73.9</v>
      </c>
    </row>
    <row r="22" spans="1:6" ht="34.5" customHeight="1">
      <c r="A22" s="187" t="s">
        <v>57</v>
      </c>
      <c r="B22" s="252">
        <v>1500</v>
      </c>
      <c r="C22" s="256"/>
      <c r="D22" s="256"/>
      <c r="E22" s="257"/>
      <c r="F22" s="230"/>
    </row>
    <row r="23" spans="1:6" ht="34.5" customHeight="1">
      <c r="A23" s="150" t="s">
        <v>58</v>
      </c>
      <c r="B23" s="252"/>
      <c r="C23" s="256">
        <v>486</v>
      </c>
      <c r="D23" s="256">
        <v>486</v>
      </c>
      <c r="E23" s="257">
        <f t="shared" si="0"/>
        <v>100</v>
      </c>
      <c r="F23" s="230">
        <v>68.2</v>
      </c>
    </row>
    <row r="24" spans="1:6" ht="34.5" customHeight="1">
      <c r="A24" s="185" t="s">
        <v>59</v>
      </c>
      <c r="B24" s="252">
        <v>3600</v>
      </c>
      <c r="C24" s="256">
        <v>2120</v>
      </c>
      <c r="D24" s="256">
        <v>2120</v>
      </c>
      <c r="E24" s="257">
        <f t="shared" si="0"/>
        <v>100</v>
      </c>
      <c r="F24" s="230">
        <v>19.5</v>
      </c>
    </row>
    <row r="25" spans="1:3" ht="14.25">
      <c r="A25" s="311"/>
      <c r="B25" s="311"/>
      <c r="C25" s="219"/>
    </row>
    <row r="26" ht="20.25">
      <c r="A26" s="153"/>
    </row>
  </sheetData>
  <sheetProtection/>
  <mergeCells count="3">
    <mergeCell ref="A1:F1"/>
    <mergeCell ref="E2:F2"/>
    <mergeCell ref="A25:B25"/>
  </mergeCells>
  <printOptions/>
  <pageMargins left="0.7909722222222222" right="0.7083333333333334" top="0.7513888888888889" bottom="0.7513888888888889" header="0.3104166666666667" footer="0.3104166666666667"/>
  <pageSetup horizontalDpi="600" verticalDpi="6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5">
      <selection activeCell="E10" sqref="E10"/>
    </sheetView>
  </sheetViews>
  <sheetFormatPr defaultColWidth="9.00390625" defaultRowHeight="14.25"/>
  <cols>
    <col min="1" max="1" width="39.50390625" style="154" customWidth="1"/>
    <col min="2" max="2" width="10.75390625" style="234" customWidth="1"/>
    <col min="3" max="3" width="14.00390625" style="234" customWidth="1"/>
    <col min="4" max="4" width="11.625" style="154" customWidth="1"/>
    <col min="5" max="5" width="12.375" style="154" customWidth="1"/>
    <col min="6" max="6" width="12.00390625" style="154" customWidth="1"/>
    <col min="7" max="186" width="9.00390625" style="154" customWidth="1"/>
    <col min="187" max="235" width="8.75390625" style="154" bestFit="1" customWidth="1"/>
    <col min="236" max="16384" width="9.00390625" style="154" customWidth="1"/>
  </cols>
  <sheetData>
    <row r="1" spans="1:6" ht="39.75" customHeight="1">
      <c r="A1" s="308" t="s">
        <v>60</v>
      </c>
      <c r="B1" s="308"/>
      <c r="C1" s="308"/>
      <c r="D1" s="308"/>
      <c r="E1" s="308"/>
      <c r="F1" s="308"/>
    </row>
    <row r="2" spans="1:6" ht="34.5" customHeight="1">
      <c r="A2" s="235" t="s">
        <v>61</v>
      </c>
      <c r="B2" s="236"/>
      <c r="C2" s="236"/>
      <c r="D2" s="235"/>
      <c r="E2" s="309" t="s">
        <v>62</v>
      </c>
      <c r="F2" s="310"/>
    </row>
    <row r="3" spans="1:6" ht="39.75" customHeight="1">
      <c r="A3" s="237" t="s">
        <v>3</v>
      </c>
      <c r="B3" s="224" t="s">
        <v>4</v>
      </c>
      <c r="C3" s="224" t="s">
        <v>37</v>
      </c>
      <c r="D3" s="237" t="s">
        <v>5</v>
      </c>
      <c r="E3" s="225" t="s">
        <v>63</v>
      </c>
      <c r="F3" s="164" t="s">
        <v>7</v>
      </c>
    </row>
    <row r="4" spans="1:6" s="233" customFormat="1" ht="49.5" customHeight="1">
      <c r="A4" s="165" t="s">
        <v>64</v>
      </c>
      <c r="B4" s="238">
        <f>SUM(B5:B12)</f>
        <v>84055</v>
      </c>
      <c r="C4" s="238">
        <f>SUM(C5:C13)</f>
        <v>90595</v>
      </c>
      <c r="D4" s="238">
        <f>SUM(D5:D13)</f>
        <v>91061</v>
      </c>
      <c r="E4" s="239">
        <f>D4/C4*100</f>
        <v>100.51437717313318</v>
      </c>
      <c r="F4" s="240">
        <v>149.1</v>
      </c>
    </row>
    <row r="5" spans="1:6" s="61" customFormat="1" ht="49.5" customHeight="1">
      <c r="A5" s="169" t="s">
        <v>65</v>
      </c>
      <c r="B5" s="241"/>
      <c r="C5" s="241"/>
      <c r="D5" s="241"/>
      <c r="E5" s="242"/>
      <c r="F5" s="241"/>
    </row>
    <row r="6" spans="1:6" s="61" customFormat="1" ht="49.5" customHeight="1">
      <c r="A6" s="169" t="s">
        <v>66</v>
      </c>
      <c r="B6" s="241"/>
      <c r="C6" s="241"/>
      <c r="D6" s="241"/>
      <c r="E6" s="242"/>
      <c r="F6" s="241"/>
    </row>
    <row r="7" spans="1:6" s="61" customFormat="1" ht="49.5" customHeight="1">
      <c r="A7" s="169" t="s">
        <v>67</v>
      </c>
      <c r="B7" s="241">
        <v>980</v>
      </c>
      <c r="C7" s="241">
        <v>1510</v>
      </c>
      <c r="D7" s="241">
        <v>1511</v>
      </c>
      <c r="E7" s="242">
        <f aca="true" t="shared" si="0" ref="E7:E13">D7/C7*100</f>
        <v>100.06622516556291</v>
      </c>
      <c r="F7" s="241">
        <v>623</v>
      </c>
    </row>
    <row r="8" spans="1:6" s="61" customFormat="1" ht="49.5" customHeight="1">
      <c r="A8" s="169" t="s">
        <v>68</v>
      </c>
      <c r="B8" s="241">
        <v>245</v>
      </c>
      <c r="C8" s="241">
        <v>489</v>
      </c>
      <c r="D8" s="241">
        <v>489</v>
      </c>
      <c r="E8" s="242">
        <f t="shared" si="0"/>
        <v>100</v>
      </c>
      <c r="F8" s="241">
        <v>348.6</v>
      </c>
    </row>
    <row r="9" spans="1:6" s="61" customFormat="1" ht="49.5" customHeight="1">
      <c r="A9" s="169" t="s">
        <v>69</v>
      </c>
      <c r="B9" s="241">
        <v>81740</v>
      </c>
      <c r="C9" s="241">
        <v>85700</v>
      </c>
      <c r="D9" s="241">
        <v>86107</v>
      </c>
      <c r="E9" s="242">
        <f t="shared" si="0"/>
        <v>100.47491248541422</v>
      </c>
      <c r="F9" s="241">
        <v>150.7</v>
      </c>
    </row>
    <row r="10" spans="1:6" s="61" customFormat="1" ht="49.5" customHeight="1">
      <c r="A10" s="243" t="s">
        <v>70</v>
      </c>
      <c r="B10" s="244">
        <v>1000</v>
      </c>
      <c r="C10" s="241">
        <v>2771</v>
      </c>
      <c r="D10" s="241">
        <v>2771</v>
      </c>
      <c r="E10" s="242">
        <f t="shared" si="0"/>
        <v>100</v>
      </c>
      <c r="F10" s="241">
        <v>67</v>
      </c>
    </row>
    <row r="11" spans="1:6" s="61" customFormat="1" ht="49.5" customHeight="1">
      <c r="A11" s="148" t="s">
        <v>71</v>
      </c>
      <c r="B11" s="241">
        <v>90</v>
      </c>
      <c r="C11" s="245">
        <v>75</v>
      </c>
      <c r="D11" s="241">
        <v>90</v>
      </c>
      <c r="E11" s="242">
        <f t="shared" si="0"/>
        <v>120</v>
      </c>
      <c r="F11" s="241">
        <v>5.9</v>
      </c>
    </row>
    <row r="12" spans="1:6" s="61" customFormat="1" ht="49.5" customHeight="1">
      <c r="A12" s="169" t="s">
        <v>72</v>
      </c>
      <c r="B12" s="169"/>
      <c r="C12" s="245"/>
      <c r="D12" s="241"/>
      <c r="E12" s="242"/>
      <c r="F12" s="241"/>
    </row>
    <row r="13" spans="1:6" s="61" customFormat="1" ht="49.5" customHeight="1">
      <c r="A13" s="246" t="s">
        <v>73</v>
      </c>
      <c r="B13" s="247"/>
      <c r="C13" s="241">
        <v>50</v>
      </c>
      <c r="D13" s="241">
        <v>93</v>
      </c>
      <c r="E13" s="242">
        <f t="shared" si="0"/>
        <v>186</v>
      </c>
      <c r="F13" s="241"/>
    </row>
    <row r="14" spans="1:6" ht="39.75" customHeight="1">
      <c r="A14" s="314"/>
      <c r="B14" s="314"/>
      <c r="C14" s="248"/>
      <c r="D14" s="249"/>
      <c r="E14" s="249"/>
      <c r="F14" s="249"/>
    </row>
    <row r="15" spans="1:6" ht="18.75">
      <c r="A15" s="249"/>
      <c r="B15" s="250"/>
      <c r="C15" s="250"/>
      <c r="D15" s="249"/>
      <c r="E15" s="249"/>
      <c r="F15" s="249"/>
    </row>
    <row r="16" spans="1:6" ht="18.75">
      <c r="A16" s="249"/>
      <c r="B16" s="250"/>
      <c r="C16" s="250"/>
      <c r="D16" s="249"/>
      <c r="E16" s="249"/>
      <c r="F16" s="249"/>
    </row>
    <row r="17" spans="1:6" ht="18.75">
      <c r="A17" s="249"/>
      <c r="B17" s="250"/>
      <c r="C17" s="250"/>
      <c r="D17" s="249"/>
      <c r="E17" s="249"/>
      <c r="F17" s="249"/>
    </row>
    <row r="18" spans="1:6" ht="18.75">
      <c r="A18" s="249"/>
      <c r="B18" s="250"/>
      <c r="C18" s="250"/>
      <c r="D18" s="249"/>
      <c r="E18" s="249"/>
      <c r="F18" s="249"/>
    </row>
    <row r="19" spans="1:6" ht="18.75">
      <c r="A19" s="249"/>
      <c r="B19" s="250"/>
      <c r="C19" s="250"/>
      <c r="D19" s="249"/>
      <c r="E19" s="249"/>
      <c r="F19" s="249"/>
    </row>
    <row r="20" spans="1:6" ht="18.75">
      <c r="A20" s="249"/>
      <c r="B20" s="250"/>
      <c r="C20" s="250"/>
      <c r="D20" s="249"/>
      <c r="E20" s="249"/>
      <c r="F20" s="249"/>
    </row>
    <row r="21" spans="1:6" ht="18.75">
      <c r="A21" s="249"/>
      <c r="B21" s="250"/>
      <c r="C21" s="250"/>
      <c r="D21" s="249"/>
      <c r="E21" s="249"/>
      <c r="F21" s="249"/>
    </row>
    <row r="22" spans="1:6" ht="18.75">
      <c r="A22" s="249"/>
      <c r="B22" s="250"/>
      <c r="C22" s="250"/>
      <c r="D22" s="249"/>
      <c r="E22" s="249"/>
      <c r="F22" s="249"/>
    </row>
    <row r="23" spans="1:6" ht="18.75">
      <c r="A23" s="249"/>
      <c r="B23" s="250"/>
      <c r="C23" s="250"/>
      <c r="D23" s="249"/>
      <c r="E23" s="249"/>
      <c r="F23" s="249"/>
    </row>
    <row r="24" spans="1:6" ht="18.75">
      <c r="A24" s="249"/>
      <c r="B24" s="250"/>
      <c r="C24" s="250"/>
      <c r="D24" s="249"/>
      <c r="E24" s="249"/>
      <c r="F24" s="249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35.375" style="135" customWidth="1"/>
    <col min="2" max="2" width="13.375" style="135" customWidth="1"/>
    <col min="3" max="3" width="14.875" style="135" customWidth="1"/>
    <col min="4" max="4" width="11.50390625" style="221" customWidth="1"/>
    <col min="5" max="5" width="12.125" style="135" customWidth="1"/>
    <col min="6" max="6" width="13.00390625" style="135" customWidth="1"/>
    <col min="7" max="244" width="9.00390625" style="135" customWidth="1"/>
  </cols>
  <sheetData>
    <row r="1" spans="1:6" s="135" customFormat="1" ht="31.5" customHeight="1">
      <c r="A1" s="312" t="s">
        <v>74</v>
      </c>
      <c r="B1" s="312"/>
      <c r="C1" s="312"/>
      <c r="D1" s="312"/>
      <c r="E1" s="312"/>
      <c r="F1" s="312"/>
    </row>
    <row r="2" spans="1:6" s="135" customFormat="1" ht="27.75" customHeight="1">
      <c r="A2" s="136" t="s">
        <v>75</v>
      </c>
      <c r="B2" s="136"/>
      <c r="C2" s="222"/>
      <c r="D2" s="223"/>
      <c r="E2" s="315" t="s">
        <v>62</v>
      </c>
      <c r="F2" s="315"/>
    </row>
    <row r="3" spans="1:6" s="135" customFormat="1" ht="37.5" customHeight="1">
      <c r="A3" s="139" t="s">
        <v>36</v>
      </c>
      <c r="B3" s="140" t="s">
        <v>4</v>
      </c>
      <c r="C3" s="139" t="s">
        <v>37</v>
      </c>
      <c r="D3" s="224" t="s">
        <v>5</v>
      </c>
      <c r="E3" s="139" t="s">
        <v>38</v>
      </c>
      <c r="F3" s="225" t="s">
        <v>7</v>
      </c>
    </row>
    <row r="4" spans="1:6" s="135" customFormat="1" ht="49.5" customHeight="1">
      <c r="A4" s="142" t="s">
        <v>76</v>
      </c>
      <c r="B4" s="143">
        <f>SUM(B5:B12)</f>
        <v>86561</v>
      </c>
      <c r="C4" s="143">
        <f>SUM(C5:C13)</f>
        <v>129780</v>
      </c>
      <c r="D4" s="143">
        <f>SUM(D5:D13)</f>
        <v>129166</v>
      </c>
      <c r="E4" s="226">
        <f>D4/C4*100</f>
        <v>99.526891662814</v>
      </c>
      <c r="F4" s="227">
        <v>98.3</v>
      </c>
    </row>
    <row r="5" spans="1:6" s="135" customFormat="1" ht="49.5" customHeight="1">
      <c r="A5" s="145" t="s">
        <v>77</v>
      </c>
      <c r="B5" s="146"/>
      <c r="C5" s="228">
        <v>39</v>
      </c>
      <c r="D5" s="228">
        <v>39</v>
      </c>
      <c r="E5" s="229">
        <f aca="true" t="shared" si="0" ref="E5:E13">D5/C5*100</f>
        <v>100</v>
      </c>
      <c r="F5" s="230">
        <v>-75.3</v>
      </c>
    </row>
    <row r="6" spans="1:6" s="135" customFormat="1" ht="49.5" customHeight="1">
      <c r="A6" s="145" t="s">
        <v>78</v>
      </c>
      <c r="B6" s="146">
        <v>46</v>
      </c>
      <c r="C6" s="228">
        <v>81</v>
      </c>
      <c r="D6" s="228">
        <v>81</v>
      </c>
      <c r="E6" s="229">
        <f t="shared" si="0"/>
        <v>100</v>
      </c>
      <c r="F6" s="230">
        <v>-19.8</v>
      </c>
    </row>
    <row r="7" spans="1:6" s="135" customFormat="1" ht="49.5" customHeight="1">
      <c r="A7" s="147" t="s">
        <v>79</v>
      </c>
      <c r="B7" s="146">
        <v>84355</v>
      </c>
      <c r="C7" s="228">
        <f>118173+614</f>
        <v>118787</v>
      </c>
      <c r="D7" s="228">
        <v>118173</v>
      </c>
      <c r="E7" s="229">
        <f t="shared" si="0"/>
        <v>99.48310842095516</v>
      </c>
      <c r="F7" s="230">
        <v>84.7</v>
      </c>
    </row>
    <row r="8" spans="1:6" s="135" customFormat="1" ht="49.5" customHeight="1">
      <c r="A8" s="148" t="s">
        <v>80</v>
      </c>
      <c r="B8" s="146"/>
      <c r="C8" s="231">
        <v>5</v>
      </c>
      <c r="D8" s="231">
        <v>5</v>
      </c>
      <c r="E8" s="229">
        <f t="shared" si="0"/>
        <v>100</v>
      </c>
      <c r="F8" s="230">
        <v>25</v>
      </c>
    </row>
    <row r="9" spans="1:6" s="135" customFormat="1" ht="49.5" customHeight="1">
      <c r="A9" s="148" t="s">
        <v>81</v>
      </c>
      <c r="B9" s="146"/>
      <c r="C9" s="231">
        <v>4600</v>
      </c>
      <c r="D9" s="231">
        <v>4600</v>
      </c>
      <c r="E9" s="229">
        <f t="shared" si="0"/>
        <v>100</v>
      </c>
      <c r="F9" s="230"/>
    </row>
    <row r="10" spans="1:6" s="135" customFormat="1" ht="49.5" customHeight="1">
      <c r="A10" s="149" t="s">
        <v>82</v>
      </c>
      <c r="B10" s="143"/>
      <c r="C10" s="232"/>
      <c r="D10" s="232"/>
      <c r="E10" s="229"/>
      <c r="F10" s="230"/>
    </row>
    <row r="11" spans="1:6" s="135" customFormat="1" ht="49.5" customHeight="1">
      <c r="A11" s="149" t="s">
        <v>83</v>
      </c>
      <c r="B11" s="143"/>
      <c r="C11" s="232"/>
      <c r="D11" s="232"/>
      <c r="E11" s="229"/>
      <c r="F11" s="230"/>
    </row>
    <row r="12" spans="1:6" s="135" customFormat="1" ht="49.5" customHeight="1">
      <c r="A12" s="150" t="s">
        <v>84</v>
      </c>
      <c r="B12" s="146">
        <v>2160</v>
      </c>
      <c r="C12" s="231">
        <v>4788</v>
      </c>
      <c r="D12" s="231">
        <v>4788</v>
      </c>
      <c r="E12" s="229">
        <f t="shared" si="0"/>
        <v>100</v>
      </c>
      <c r="F12" s="230">
        <v>468</v>
      </c>
    </row>
    <row r="13" spans="1:6" s="135" customFormat="1" ht="49.5" customHeight="1">
      <c r="A13" s="150" t="s">
        <v>85</v>
      </c>
      <c r="B13" s="146"/>
      <c r="C13" s="231">
        <v>1480</v>
      </c>
      <c r="D13" s="231">
        <v>1480</v>
      </c>
      <c r="E13" s="229">
        <f t="shared" si="0"/>
        <v>100</v>
      </c>
      <c r="F13" s="230"/>
    </row>
    <row r="14" spans="1:4" s="135" customFormat="1" ht="14.25">
      <c r="A14" s="311"/>
      <c r="B14" s="311"/>
      <c r="C14" s="219"/>
      <c r="D14" s="221"/>
    </row>
    <row r="15" spans="1:4" s="135" customFormat="1" ht="20.25">
      <c r="A15" s="153"/>
      <c r="D15" s="221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U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4.25"/>
  <cols>
    <col min="1" max="1" width="40.875" style="124" customWidth="1"/>
    <col min="2" max="2" width="15.25390625" style="124" customWidth="1"/>
    <col min="3" max="3" width="15.625" style="124" customWidth="1"/>
    <col min="4" max="4" width="15.00390625" style="124" customWidth="1"/>
    <col min="5" max="5" width="14.375" style="124" customWidth="1"/>
    <col min="6" max="16384" width="9.00390625" style="124" customWidth="1"/>
  </cols>
  <sheetData>
    <row r="1" spans="1:7" ht="37.5" customHeight="1">
      <c r="A1" s="316" t="s">
        <v>86</v>
      </c>
      <c r="B1" s="316"/>
      <c r="C1" s="316"/>
      <c r="D1" s="316"/>
      <c r="E1" s="316"/>
      <c r="F1" s="123"/>
      <c r="G1" s="123"/>
    </row>
    <row r="2" spans="1:7" ht="30.75" customHeight="1">
      <c r="A2" s="125" t="s">
        <v>87</v>
      </c>
      <c r="B2" s="126"/>
      <c r="C2" s="126"/>
      <c r="D2" s="126"/>
      <c r="E2" s="220" t="s">
        <v>88</v>
      </c>
      <c r="F2" s="123"/>
      <c r="G2" s="123"/>
    </row>
    <row r="3" spans="1:5" ht="31.5" customHeight="1">
      <c r="A3" s="317" t="s">
        <v>89</v>
      </c>
      <c r="B3" s="317" t="s">
        <v>90</v>
      </c>
      <c r="C3" s="317"/>
      <c r="D3" s="317" t="s">
        <v>91</v>
      </c>
      <c r="E3" s="317" t="s">
        <v>92</v>
      </c>
    </row>
    <row r="4" spans="1:7" ht="46.5" customHeight="1">
      <c r="A4" s="317"/>
      <c r="B4" s="127" t="s">
        <v>93</v>
      </c>
      <c r="C4" s="127" t="s">
        <v>94</v>
      </c>
      <c r="D4" s="317"/>
      <c r="E4" s="317"/>
      <c r="F4" s="123"/>
      <c r="G4" s="123"/>
    </row>
    <row r="5" spans="1:5" s="122" customFormat="1" ht="49.5" customHeight="1">
      <c r="A5" s="128" t="s">
        <v>95</v>
      </c>
      <c r="B5" s="129">
        <f>SUM(B6:B10)</f>
        <v>57040</v>
      </c>
      <c r="C5" s="129">
        <f>SUM(C6:C10)</f>
        <v>32695</v>
      </c>
      <c r="D5" s="129">
        <f>SUM(D6:D10)</f>
        <v>55094</v>
      </c>
      <c r="E5" s="129">
        <f>SUM(E6:E10)</f>
        <v>1946</v>
      </c>
    </row>
    <row r="6" spans="1:5" ht="49.5" customHeight="1">
      <c r="A6" s="131" t="s">
        <v>96</v>
      </c>
      <c r="B6" s="131">
        <v>9915</v>
      </c>
      <c r="C6" s="131">
        <v>7212</v>
      </c>
      <c r="D6" s="131">
        <v>6820</v>
      </c>
      <c r="E6" s="131">
        <f>B6-D6</f>
        <v>3095</v>
      </c>
    </row>
    <row r="7" spans="1:5" ht="49.5" customHeight="1">
      <c r="A7" s="131" t="s">
        <v>97</v>
      </c>
      <c r="B7" s="131">
        <v>17958</v>
      </c>
      <c r="C7" s="131">
        <v>7667</v>
      </c>
      <c r="D7" s="131">
        <v>21055</v>
      </c>
      <c r="E7" s="131">
        <f>B7-D7</f>
        <v>-3097</v>
      </c>
    </row>
    <row r="8" spans="1:7" ht="49.5" customHeight="1">
      <c r="A8" s="131" t="s">
        <v>98</v>
      </c>
      <c r="B8" s="131">
        <v>4525</v>
      </c>
      <c r="C8" s="131">
        <v>44</v>
      </c>
      <c r="D8" s="131">
        <v>3500</v>
      </c>
      <c r="E8" s="131">
        <f>B8-D8</f>
        <v>1025</v>
      </c>
      <c r="F8" s="123"/>
      <c r="G8" s="123"/>
    </row>
    <row r="9" spans="1:7" ht="49.5" customHeight="1">
      <c r="A9" s="131" t="s">
        <v>99</v>
      </c>
      <c r="B9" s="131">
        <v>24506</v>
      </c>
      <c r="C9" s="131">
        <v>17772</v>
      </c>
      <c r="D9" s="131">
        <v>23591</v>
      </c>
      <c r="E9" s="131">
        <f>B9-D9</f>
        <v>915</v>
      </c>
      <c r="F9" s="123"/>
      <c r="G9" s="123"/>
    </row>
    <row r="10" spans="1:7" ht="49.5" customHeight="1">
      <c r="A10" s="131" t="s">
        <v>100</v>
      </c>
      <c r="B10" s="131">
        <v>136</v>
      </c>
      <c r="C10" s="131"/>
      <c r="D10" s="131">
        <v>128</v>
      </c>
      <c r="E10" s="131">
        <f>B10-D10</f>
        <v>8</v>
      </c>
      <c r="F10" s="123"/>
      <c r="G10" s="123"/>
    </row>
    <row r="11" spans="1:255" s="123" customFormat="1" ht="14.25">
      <c r="A11" s="124"/>
      <c r="B11" s="124"/>
      <c r="C11" s="318"/>
      <c r="D11" s="318"/>
      <c r="E11" s="318"/>
      <c r="F11" s="319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</row>
    <row r="12" spans="1:255" s="123" customFormat="1" ht="14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</row>
  </sheetData>
  <sheetProtection/>
  <mergeCells count="6">
    <mergeCell ref="A1:E1"/>
    <mergeCell ref="B3:C3"/>
    <mergeCell ref="C11:F11"/>
    <mergeCell ref="A3:A4"/>
    <mergeCell ref="D3:D4"/>
    <mergeCell ref="E3:E4"/>
  </mergeCells>
  <printOptions/>
  <pageMargins left="0.7909722222222222" right="0.7083333333333334" top="0.9798611111111111" bottom="0.9798611111111111" header="0.5111111111111111" footer="0.511111111111111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0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36.75" customHeight="1"/>
  <cols>
    <col min="1" max="1" width="9.625" style="0" customWidth="1"/>
    <col min="2" max="2" width="52.375" style="0" customWidth="1"/>
    <col min="3" max="3" width="17.375" style="0" customWidth="1"/>
    <col min="4" max="4" width="19.875" style="0" customWidth="1"/>
    <col min="11" max="11" width="12.625" style="0" bestFit="1" customWidth="1"/>
  </cols>
  <sheetData>
    <row r="1" spans="1:4" ht="36.75" customHeight="1">
      <c r="A1" s="320" t="s">
        <v>101</v>
      </c>
      <c r="B1" s="320"/>
      <c r="C1" s="320"/>
      <c r="D1" s="320"/>
    </row>
    <row r="2" spans="1:4" ht="36.75" customHeight="1">
      <c r="A2" s="321" t="s">
        <v>102</v>
      </c>
      <c r="B2" s="321"/>
      <c r="C2" s="199"/>
      <c r="D2" s="200" t="s">
        <v>88</v>
      </c>
    </row>
    <row r="3" spans="1:4" s="198" customFormat="1" ht="49.5" customHeight="1">
      <c r="A3" s="201" t="s">
        <v>103</v>
      </c>
      <c r="B3" s="201" t="s">
        <v>104</v>
      </c>
      <c r="C3" s="202" t="s">
        <v>4</v>
      </c>
      <c r="D3" s="203" t="s">
        <v>105</v>
      </c>
    </row>
    <row r="4" spans="1:8" s="198" customFormat="1" ht="49.5" customHeight="1">
      <c r="A4" s="204">
        <v>1</v>
      </c>
      <c r="B4" s="205" t="s">
        <v>106</v>
      </c>
      <c r="C4" s="206">
        <f>C5-C13</f>
        <v>199634</v>
      </c>
      <c r="D4" s="206">
        <f>D5-D13</f>
        <v>121384</v>
      </c>
      <c r="H4" s="207"/>
    </row>
    <row r="5" spans="1:9" ht="49.5" customHeight="1">
      <c r="A5" s="208">
        <v>2</v>
      </c>
      <c r="B5" s="209" t="s">
        <v>107</v>
      </c>
      <c r="C5" s="210">
        <f>C6+C7+C8+C10+C11+C12</f>
        <v>205330</v>
      </c>
      <c r="D5" s="210">
        <f>D6+D7+D8+D10+D11+D12</f>
        <v>127080</v>
      </c>
      <c r="I5" s="213"/>
    </row>
    <row r="6" spans="1:4" ht="49.5" customHeight="1">
      <c r="A6" s="204">
        <v>3</v>
      </c>
      <c r="B6" s="209" t="s">
        <v>108</v>
      </c>
      <c r="C6" s="210">
        <v>43882</v>
      </c>
      <c r="D6" s="72">
        <v>43882</v>
      </c>
    </row>
    <row r="7" spans="1:4" ht="49.5" customHeight="1">
      <c r="A7" s="208">
        <v>4</v>
      </c>
      <c r="B7" s="209" t="s">
        <v>109</v>
      </c>
      <c r="C7" s="210">
        <v>3734</v>
      </c>
      <c r="D7" s="72">
        <v>3734</v>
      </c>
    </row>
    <row r="8" spans="1:4" ht="49.5" customHeight="1">
      <c r="A8" s="204">
        <v>5</v>
      </c>
      <c r="B8" s="211" t="s">
        <v>110</v>
      </c>
      <c r="C8" s="210">
        <v>136756</v>
      </c>
      <c r="D8" s="72">
        <v>76413</v>
      </c>
    </row>
    <row r="9" spans="1:4" ht="49.5" customHeight="1">
      <c r="A9" s="208">
        <v>6</v>
      </c>
      <c r="B9" s="211" t="s">
        <v>111</v>
      </c>
      <c r="C9" s="210">
        <v>35030</v>
      </c>
      <c r="D9" s="72">
        <v>35030</v>
      </c>
    </row>
    <row r="10" spans="1:5" ht="49.5" customHeight="1">
      <c r="A10" s="204">
        <v>7</v>
      </c>
      <c r="B10" s="212" t="s">
        <v>112</v>
      </c>
      <c r="C10" s="210">
        <v>16525</v>
      </c>
      <c r="D10" s="72"/>
      <c r="E10" s="213"/>
    </row>
    <row r="11" spans="1:4" ht="49.5" customHeight="1">
      <c r="A11" s="208">
        <v>8</v>
      </c>
      <c r="B11" s="209" t="s">
        <v>113</v>
      </c>
      <c r="C11" s="210">
        <v>3051</v>
      </c>
      <c r="D11" s="72">
        <v>3051</v>
      </c>
    </row>
    <row r="12" spans="1:4" ht="49.5" customHeight="1">
      <c r="A12" s="204">
        <v>9</v>
      </c>
      <c r="B12" s="209" t="s">
        <v>114</v>
      </c>
      <c r="C12" s="210">
        <v>1382</v>
      </c>
      <c r="D12" s="72"/>
    </row>
    <row r="13" spans="1:4" ht="49.5" customHeight="1">
      <c r="A13" s="208">
        <v>10</v>
      </c>
      <c r="B13" s="214" t="s">
        <v>115</v>
      </c>
      <c r="C13" s="215">
        <f>C14+C15</f>
        <v>5696</v>
      </c>
      <c r="D13" s="215">
        <f>D14+D15</f>
        <v>5696</v>
      </c>
    </row>
    <row r="14" spans="1:5" s="198" customFormat="1" ht="49.5" customHeight="1">
      <c r="A14" s="204">
        <v>11</v>
      </c>
      <c r="B14" s="214" t="s">
        <v>116</v>
      </c>
      <c r="C14" s="215">
        <v>5696</v>
      </c>
      <c r="D14" s="72">
        <v>5696</v>
      </c>
      <c r="E14" s="216"/>
    </row>
    <row r="15" spans="1:4" ht="49.5" customHeight="1">
      <c r="A15" s="208">
        <v>12</v>
      </c>
      <c r="B15" s="209" t="s">
        <v>117</v>
      </c>
      <c r="C15" s="217"/>
      <c r="D15" s="72"/>
    </row>
    <row r="16" spans="1:4" ht="36.75" customHeight="1">
      <c r="A16" s="322"/>
      <c r="B16" s="322"/>
      <c r="C16" s="322"/>
      <c r="D16" s="322"/>
    </row>
    <row r="19" spans="2:3" ht="36.75" customHeight="1">
      <c r="B19" s="218"/>
      <c r="C19" s="218"/>
    </row>
    <row r="20" spans="2:3" ht="36.75" customHeight="1">
      <c r="B20" s="323"/>
      <c r="C20" s="323"/>
    </row>
  </sheetData>
  <sheetProtection/>
  <mergeCells count="4">
    <mergeCell ref="A1:D1"/>
    <mergeCell ref="A2:B2"/>
    <mergeCell ref="A16:D16"/>
    <mergeCell ref="B20:C20"/>
  </mergeCells>
  <printOptions/>
  <pageMargins left="0.7909722222222222" right="0.7513888888888889" top="0.7513888888888889" bottom="0.7513888888888889" header="0.2986111111111111" footer="0.298611111111111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7">
      <selection activeCell="C8" sqref="C8"/>
    </sheetView>
  </sheetViews>
  <sheetFormatPr defaultColWidth="9.125" defaultRowHeight="14.25"/>
  <cols>
    <col min="1" max="1" width="30.125" style="189" customWidth="1"/>
    <col min="2" max="2" width="17.25390625" style="189" customWidth="1"/>
    <col min="3" max="3" width="34.125" style="189" customWidth="1"/>
    <col min="4" max="4" width="18.75390625" style="189" customWidth="1"/>
    <col min="5" max="16384" width="9.125" style="189" customWidth="1"/>
  </cols>
  <sheetData>
    <row r="1" ht="14.25">
      <c r="A1" s="105"/>
    </row>
    <row r="2" spans="1:4" ht="38.25" customHeight="1">
      <c r="A2" s="324" t="s">
        <v>118</v>
      </c>
      <c r="B2" s="324"/>
      <c r="C2" s="324"/>
      <c r="D2" s="324"/>
    </row>
    <row r="3" spans="1:4" ht="30.75" customHeight="1">
      <c r="A3" s="191" t="s">
        <v>119</v>
      </c>
      <c r="B3" s="191"/>
      <c r="C3" s="191"/>
      <c r="D3" s="191" t="s">
        <v>88</v>
      </c>
    </row>
    <row r="4" spans="1:4" ht="30" customHeight="1">
      <c r="A4" s="110" t="s">
        <v>104</v>
      </c>
      <c r="B4" s="192" t="s">
        <v>120</v>
      </c>
      <c r="C4" s="110" t="s">
        <v>104</v>
      </c>
      <c r="D4" s="192" t="s">
        <v>121</v>
      </c>
    </row>
    <row r="5" spans="1:4" s="190" customFormat="1" ht="30" customHeight="1">
      <c r="A5" s="193" t="s">
        <v>122</v>
      </c>
      <c r="B5" s="194">
        <v>43882</v>
      </c>
      <c r="C5" s="193" t="s">
        <v>123</v>
      </c>
      <c r="D5" s="194">
        <v>199634</v>
      </c>
    </row>
    <row r="6" spans="1:4" s="190" customFormat="1" ht="30" customHeight="1">
      <c r="A6" s="193" t="s">
        <v>124</v>
      </c>
      <c r="B6" s="194">
        <f>SUM(B7:B9)</f>
        <v>157015</v>
      </c>
      <c r="C6" s="193" t="s">
        <v>125</v>
      </c>
      <c r="D6" s="194">
        <f>SUM(D7:D9)</f>
        <v>0</v>
      </c>
    </row>
    <row r="7" spans="1:4" s="190" customFormat="1" ht="30" customHeight="1">
      <c r="A7" s="193" t="s">
        <v>126</v>
      </c>
      <c r="B7" s="194">
        <v>3734</v>
      </c>
      <c r="C7" s="193" t="s">
        <v>127</v>
      </c>
      <c r="D7" s="194"/>
    </row>
    <row r="8" spans="1:4" s="190" customFormat="1" ht="30" customHeight="1">
      <c r="A8" s="193" t="s">
        <v>128</v>
      </c>
      <c r="B8" s="194">
        <v>136756</v>
      </c>
      <c r="C8" s="193" t="s">
        <v>129</v>
      </c>
      <c r="D8" s="194"/>
    </row>
    <row r="9" spans="1:4" s="190" customFormat="1" ht="30" customHeight="1">
      <c r="A9" s="193" t="s">
        <v>130</v>
      </c>
      <c r="B9" s="194">
        <v>16525</v>
      </c>
      <c r="C9" s="193" t="s">
        <v>131</v>
      </c>
      <c r="D9" s="194"/>
    </row>
    <row r="10" spans="1:4" s="190" customFormat="1" ht="30" customHeight="1">
      <c r="A10" s="193" t="s">
        <v>132</v>
      </c>
      <c r="B10" s="194"/>
      <c r="C10" s="193" t="s">
        <v>133</v>
      </c>
      <c r="D10" s="194">
        <v>5696</v>
      </c>
    </row>
    <row r="11" spans="1:4" s="190" customFormat="1" ht="30" customHeight="1">
      <c r="A11" s="193" t="s">
        <v>134</v>
      </c>
      <c r="B11" s="194">
        <v>1382</v>
      </c>
      <c r="C11" s="193" t="s">
        <v>135</v>
      </c>
      <c r="D11" s="194"/>
    </row>
    <row r="12" spans="1:4" s="190" customFormat="1" ht="30" customHeight="1">
      <c r="A12" s="193" t="s">
        <v>136</v>
      </c>
      <c r="B12" s="194"/>
      <c r="C12" s="193" t="s">
        <v>137</v>
      </c>
      <c r="D12" s="194"/>
    </row>
    <row r="13" spans="1:4" s="190" customFormat="1" ht="30" customHeight="1">
      <c r="A13" s="193" t="s">
        <v>138</v>
      </c>
      <c r="B13" s="194">
        <v>3051</v>
      </c>
      <c r="C13" s="193"/>
      <c r="D13" s="194"/>
    </row>
    <row r="14" spans="1:4" s="190" customFormat="1" ht="30" customHeight="1">
      <c r="A14" s="193" t="s">
        <v>139</v>
      </c>
      <c r="B14" s="194"/>
      <c r="C14" s="193"/>
      <c r="D14" s="194"/>
    </row>
    <row r="15" spans="1:4" ht="30" customHeight="1">
      <c r="A15" s="193"/>
      <c r="B15" s="194"/>
      <c r="C15" s="193"/>
      <c r="D15" s="194"/>
    </row>
    <row r="16" spans="1:4" ht="30" customHeight="1">
      <c r="A16" s="193"/>
      <c r="B16" s="194"/>
      <c r="C16" s="193"/>
      <c r="D16" s="194"/>
    </row>
    <row r="17" spans="1:4" ht="30" customHeight="1">
      <c r="A17" s="193"/>
      <c r="B17" s="194"/>
      <c r="C17" s="193"/>
      <c r="D17" s="194"/>
    </row>
    <row r="18" spans="1:4" ht="30" customHeight="1">
      <c r="A18" s="195" t="s">
        <v>140</v>
      </c>
      <c r="B18" s="196">
        <f>SUM(B5:B6,B10:B14)</f>
        <v>205330</v>
      </c>
      <c r="C18" s="195" t="s">
        <v>141</v>
      </c>
      <c r="D18" s="196">
        <f>SUM(D5,D6,D10:D12)</f>
        <v>205330</v>
      </c>
    </row>
    <row r="22" spans="2:3" ht="14.25">
      <c r="B22" s="197"/>
      <c r="C22" s="197"/>
    </row>
    <row r="24" ht="14.25">
      <c r="D24" s="197"/>
    </row>
    <row r="25" ht="14.25">
      <c r="D25" s="197"/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C23" sqref="C23"/>
    </sheetView>
  </sheetViews>
  <sheetFormatPr defaultColWidth="9.00390625" defaultRowHeight="14.25"/>
  <cols>
    <col min="1" max="1" width="40.125" style="156" customWidth="1"/>
    <col min="2" max="2" width="19.75390625" style="157" customWidth="1"/>
    <col min="3" max="3" width="15.75390625" style="157" customWidth="1"/>
    <col min="4" max="4" width="23.625" style="158" customWidth="1"/>
    <col min="5" max="195" width="9.00390625" style="154" customWidth="1"/>
    <col min="196" max="244" width="8.75390625" style="154" bestFit="1" customWidth="1"/>
    <col min="245" max="254" width="9.00390625" style="154" customWidth="1"/>
    <col min="255" max="255" width="9.00390625" style="25" bestFit="1" customWidth="1"/>
    <col min="256" max="16384" width="9.00390625" style="25" customWidth="1"/>
  </cols>
  <sheetData>
    <row r="1" spans="1:4" s="154" customFormat="1" ht="33" customHeight="1">
      <c r="A1" s="325" t="s">
        <v>142</v>
      </c>
      <c r="B1" s="325"/>
      <c r="C1" s="325"/>
      <c r="D1" s="325"/>
    </row>
    <row r="2" spans="1:4" s="154" customFormat="1" ht="21.75" customHeight="1">
      <c r="A2" s="159" t="s">
        <v>143</v>
      </c>
      <c r="B2" s="160"/>
      <c r="C2" s="160"/>
      <c r="D2" s="161" t="s">
        <v>88</v>
      </c>
    </row>
    <row r="3" spans="1:4" s="154" customFormat="1" ht="48.75" customHeight="1">
      <c r="A3" s="110" t="s">
        <v>144</v>
      </c>
      <c r="B3" s="162" t="s">
        <v>145</v>
      </c>
      <c r="C3" s="163" t="s">
        <v>4</v>
      </c>
      <c r="D3" s="164" t="s">
        <v>146</v>
      </c>
    </row>
    <row r="4" spans="1:256" s="61" customFormat="1" ht="25.5" customHeight="1">
      <c r="A4" s="110" t="s">
        <v>147</v>
      </c>
      <c r="B4" s="166">
        <v>40259</v>
      </c>
      <c r="C4" s="166">
        <f>C5+C20</f>
        <v>43882</v>
      </c>
      <c r="D4" s="167">
        <f>C4/B4*100</f>
        <v>108.99922998584168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s="155" customFormat="1" ht="25.5" customHeight="1">
      <c r="A5" s="113" t="s">
        <v>9</v>
      </c>
      <c r="B5" s="170">
        <v>30157</v>
      </c>
      <c r="C5" s="170">
        <f>SUM(C6:C19)</f>
        <v>31595</v>
      </c>
      <c r="D5" s="171">
        <f aca="true" t="shared" si="0" ref="D5:D28">C5/B5*100</f>
        <v>104.76837881752164</v>
      </c>
    </row>
    <row r="6" spans="1:4" s="155" customFormat="1" ht="25.5" customHeight="1">
      <c r="A6" s="113" t="s">
        <v>148</v>
      </c>
      <c r="B6" s="170">
        <v>11996</v>
      </c>
      <c r="C6" s="170">
        <v>12567</v>
      </c>
      <c r="D6" s="171">
        <f t="shared" si="0"/>
        <v>104.75991997332443</v>
      </c>
    </row>
    <row r="7" spans="1:4" s="154" customFormat="1" ht="25.5" customHeight="1">
      <c r="A7" s="113" t="s">
        <v>149</v>
      </c>
      <c r="B7" s="170"/>
      <c r="C7" s="170"/>
      <c r="D7" s="171"/>
    </row>
    <row r="8" spans="1:4" s="154" customFormat="1" ht="25.5" customHeight="1">
      <c r="A8" s="113" t="s">
        <v>150</v>
      </c>
      <c r="B8" s="170">
        <v>1476</v>
      </c>
      <c r="C8" s="170">
        <v>1547</v>
      </c>
      <c r="D8" s="171">
        <f t="shared" si="0"/>
        <v>104.81029810298104</v>
      </c>
    </row>
    <row r="9" spans="1:4" s="154" customFormat="1" ht="25.5" customHeight="1">
      <c r="A9" s="113" t="s">
        <v>151</v>
      </c>
      <c r="B9" s="170">
        <v>499</v>
      </c>
      <c r="C9" s="170">
        <v>523</v>
      </c>
      <c r="D9" s="171">
        <f t="shared" si="0"/>
        <v>104.80961923847696</v>
      </c>
    </row>
    <row r="10" spans="1:4" s="154" customFormat="1" ht="25.5" customHeight="1">
      <c r="A10" s="113" t="s">
        <v>152</v>
      </c>
      <c r="B10" s="170">
        <v>89</v>
      </c>
      <c r="C10" s="170">
        <v>94</v>
      </c>
      <c r="D10" s="171">
        <f t="shared" si="0"/>
        <v>105.61797752808988</v>
      </c>
    </row>
    <row r="11" spans="1:4" s="154" customFormat="1" ht="25.5" customHeight="1">
      <c r="A11" s="113" t="s">
        <v>153</v>
      </c>
      <c r="B11" s="170">
        <v>2005</v>
      </c>
      <c r="C11" s="170">
        <v>2101</v>
      </c>
      <c r="D11" s="171">
        <f t="shared" si="0"/>
        <v>104.78802992518703</v>
      </c>
    </row>
    <row r="12" spans="1:4" s="154" customFormat="1" ht="25.5" customHeight="1">
      <c r="A12" s="113" t="s">
        <v>154</v>
      </c>
      <c r="B12" s="170">
        <v>395</v>
      </c>
      <c r="C12" s="170">
        <v>415</v>
      </c>
      <c r="D12" s="171">
        <f t="shared" si="0"/>
        <v>105.0632911392405</v>
      </c>
    </row>
    <row r="13" spans="1:4" s="154" customFormat="1" ht="25.5" customHeight="1">
      <c r="A13" s="113" t="s">
        <v>155</v>
      </c>
      <c r="B13" s="170">
        <v>511</v>
      </c>
      <c r="C13" s="170">
        <v>535</v>
      </c>
      <c r="D13" s="171">
        <f t="shared" si="0"/>
        <v>104.69667318982387</v>
      </c>
    </row>
    <row r="14" spans="1:4" s="154" customFormat="1" ht="25.5" customHeight="1">
      <c r="A14" s="113" t="s">
        <v>156</v>
      </c>
      <c r="B14" s="170">
        <v>973</v>
      </c>
      <c r="C14" s="170">
        <v>1018</v>
      </c>
      <c r="D14" s="171">
        <f t="shared" si="0"/>
        <v>104.62487153134634</v>
      </c>
    </row>
    <row r="15" spans="1:4" s="154" customFormat="1" ht="25.5" customHeight="1">
      <c r="A15" s="113" t="s">
        <v>157</v>
      </c>
      <c r="B15" s="170">
        <v>1213</v>
      </c>
      <c r="C15" s="170">
        <v>1270</v>
      </c>
      <c r="D15" s="171">
        <f t="shared" si="0"/>
        <v>104.69909315746084</v>
      </c>
    </row>
    <row r="16" spans="1:4" s="154" customFormat="1" ht="25.5" customHeight="1">
      <c r="A16" s="113" t="s">
        <v>158</v>
      </c>
      <c r="B16" s="170">
        <v>1915</v>
      </c>
      <c r="C16" s="170">
        <v>2007</v>
      </c>
      <c r="D16" s="171">
        <f t="shared" si="0"/>
        <v>104.80417754569191</v>
      </c>
    </row>
    <row r="17" spans="1:4" s="154" customFormat="1" ht="25.5" customHeight="1">
      <c r="A17" s="113" t="s">
        <v>159</v>
      </c>
      <c r="B17" s="170">
        <v>5926</v>
      </c>
      <c r="C17" s="170">
        <v>6209</v>
      </c>
      <c r="D17" s="171">
        <f t="shared" si="0"/>
        <v>104.77556530543369</v>
      </c>
    </row>
    <row r="18" spans="1:4" s="154" customFormat="1" ht="25.5" customHeight="1">
      <c r="A18" s="113" t="s">
        <v>160</v>
      </c>
      <c r="B18" s="170">
        <v>3137</v>
      </c>
      <c r="C18" s="170">
        <v>3285</v>
      </c>
      <c r="D18" s="171">
        <f t="shared" si="0"/>
        <v>104.7178833280204</v>
      </c>
    </row>
    <row r="19" spans="1:4" s="154" customFormat="1" ht="25.5" customHeight="1">
      <c r="A19" s="113" t="s">
        <v>161</v>
      </c>
      <c r="B19" s="170">
        <v>22</v>
      </c>
      <c r="C19" s="170">
        <v>24</v>
      </c>
      <c r="D19" s="171">
        <f t="shared" si="0"/>
        <v>109.09090909090908</v>
      </c>
    </row>
    <row r="20" spans="1:4" s="155" customFormat="1" ht="25.5" customHeight="1">
      <c r="A20" s="113" t="s">
        <v>24</v>
      </c>
      <c r="B20" s="170">
        <v>10102</v>
      </c>
      <c r="C20" s="170">
        <f>SUM(C21:C28)</f>
        <v>12287</v>
      </c>
      <c r="D20" s="171">
        <f t="shared" si="0"/>
        <v>121.62938032072856</v>
      </c>
    </row>
    <row r="21" spans="1:4" s="154" customFormat="1" ht="25.5" customHeight="1">
      <c r="A21" s="113" t="s">
        <v>162</v>
      </c>
      <c r="B21" s="170">
        <v>1892</v>
      </c>
      <c r="C21" s="170">
        <v>2092</v>
      </c>
      <c r="D21" s="171">
        <f t="shared" si="0"/>
        <v>110.57082452431291</v>
      </c>
    </row>
    <row r="22" spans="1:4" s="154" customFormat="1" ht="25.5" customHeight="1">
      <c r="A22" s="113" t="s">
        <v>163</v>
      </c>
      <c r="B22" s="170">
        <v>4351</v>
      </c>
      <c r="C22" s="170">
        <v>5500</v>
      </c>
      <c r="D22" s="171">
        <f t="shared" si="0"/>
        <v>126.40772236267526</v>
      </c>
    </row>
    <row r="23" spans="1:4" s="154" customFormat="1" ht="25.5" customHeight="1">
      <c r="A23" s="113" t="s">
        <v>164</v>
      </c>
      <c r="B23" s="170">
        <v>1788</v>
      </c>
      <c r="C23" s="170">
        <v>2066</v>
      </c>
      <c r="D23" s="171">
        <f t="shared" si="0"/>
        <v>115.54809843400446</v>
      </c>
    </row>
    <row r="24" spans="1:4" s="154" customFormat="1" ht="25.5" customHeight="1">
      <c r="A24" s="113" t="s">
        <v>165</v>
      </c>
      <c r="B24" s="170"/>
      <c r="C24" s="170"/>
      <c r="D24" s="171"/>
    </row>
    <row r="25" spans="1:4" s="154" customFormat="1" ht="25.5" customHeight="1">
      <c r="A25" s="113" t="s">
        <v>166</v>
      </c>
      <c r="B25" s="170">
        <v>969</v>
      </c>
      <c r="C25" s="170">
        <v>1500</v>
      </c>
      <c r="D25" s="171">
        <f t="shared" si="0"/>
        <v>154.79876160990713</v>
      </c>
    </row>
    <row r="26" spans="1:4" s="154" customFormat="1" ht="25.5" customHeight="1">
      <c r="A26" s="113" t="s">
        <v>167</v>
      </c>
      <c r="B26" s="170">
        <v>950</v>
      </c>
      <c r="C26" s="170">
        <v>959</v>
      </c>
      <c r="D26" s="171">
        <f t="shared" si="0"/>
        <v>100.94736842105263</v>
      </c>
    </row>
    <row r="27" spans="1:4" s="154" customFormat="1" ht="25.5" customHeight="1">
      <c r="A27" s="113" t="s">
        <v>168</v>
      </c>
      <c r="B27" s="170">
        <v>145</v>
      </c>
      <c r="C27" s="170">
        <v>150</v>
      </c>
      <c r="D27" s="171">
        <f t="shared" si="0"/>
        <v>103.44827586206897</v>
      </c>
    </row>
    <row r="28" spans="1:4" s="154" customFormat="1" ht="25.5" customHeight="1">
      <c r="A28" s="113" t="s">
        <v>169</v>
      </c>
      <c r="B28" s="170">
        <v>7</v>
      </c>
      <c r="C28" s="170">
        <v>20</v>
      </c>
      <c r="D28" s="171">
        <f t="shared" si="0"/>
        <v>285.7142857142857</v>
      </c>
    </row>
  </sheetData>
  <sheetProtection/>
  <protectedRanges>
    <protectedRange sqref="B6:C19" name="区域1"/>
    <protectedRange sqref="B21:C28" name="区域2"/>
  </protectedRanges>
  <mergeCells count="1">
    <mergeCell ref="A1:D1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2017-01-07T12:12:51Z</cp:lastPrinted>
  <dcterms:created xsi:type="dcterms:W3CDTF">2016-12-28T03:15:12Z</dcterms:created>
  <dcterms:modified xsi:type="dcterms:W3CDTF">2019-10-24T03:37:44Z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20</vt:lpwstr>
  </property>
</Properties>
</file>