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89" firstSheet="14" activeTab="16"/>
  </bookViews>
  <sheets>
    <sheet name="目录" sheetId="1" r:id="rId1"/>
    <sheet name="1.2018年全县一般收入" sheetId="2" r:id="rId2"/>
    <sheet name="2.2018年全县一般支出" sheetId="3" r:id="rId3"/>
    <sheet name="3.2018年全县基金收入" sheetId="4" r:id="rId4"/>
    <sheet name="4.2018年全县基金支出" sheetId="5" r:id="rId5"/>
    <sheet name="5.2018年全县社保基金" sheetId="6" r:id="rId6"/>
    <sheet name="6.2019年全县一般财力表" sheetId="7" r:id="rId7"/>
    <sheet name="7.2019年一般收支总表" sheetId="8" r:id="rId8"/>
    <sheet name="8.2019年全县一般收入" sheetId="9" r:id="rId9"/>
    <sheet name="9.2019年全县一般支出" sheetId="10" r:id="rId10"/>
    <sheet name="10.2019年一般公共预算本级支出表" sheetId="11" r:id="rId11"/>
    <sheet name="11.2019年一般公共预算本级基本支出表" sheetId="12" r:id="rId12"/>
    <sheet name="12.2019年基金收支总表" sheetId="13" r:id="rId13"/>
    <sheet name="13.2019年全县基金收入" sheetId="14" r:id="rId14"/>
    <sheet name="14.2019年全县基金支出" sheetId="15" r:id="rId15"/>
    <sheet name="15.2019年全县社保基金" sheetId="16" r:id="rId16"/>
    <sheet name="16.2019年全县三公经费" sheetId="17" r:id="rId17"/>
    <sheet name="17.2018年债务限额表" sheetId="18" r:id="rId18"/>
    <sheet name="18.2018年债务余额表" sheetId="19" r:id="rId19"/>
    <sheet name="19.2019年新增债券安排" sheetId="20" r:id="rId20"/>
    <sheet name="20-1国有资本收入预算表" sheetId="21" r:id="rId21"/>
    <sheet name="20-2.国有资本支出预算表" sheetId="22" r:id="rId22"/>
    <sheet name="21.本级国有资本经营预算支出表" sheetId="23" r:id="rId23"/>
    <sheet name="22.国有资本经营预算转移支付表" sheetId="24" r:id="rId24"/>
    <sheet name="23.2019年税收返还和转移支付" sheetId="25" r:id="rId25"/>
    <sheet name="24.2019年基金转移支付" sheetId="26" r:id="rId26"/>
    <sheet name="25.2019年县对乡镇税收返还和转移支付" sheetId="27" r:id="rId27"/>
    <sheet name="26.2019年政府债务限额情况表" sheetId="28" r:id="rId28"/>
    <sheet name="27.2019年政府债务余额情况表" sheetId="29" r:id="rId29"/>
    <sheet name="Sheet24" sheetId="30" r:id="rId30"/>
    <sheet name="Sheet25" sheetId="31" r:id="rId31"/>
    <sheet name="Sheet26" sheetId="32" r:id="rId32"/>
    <sheet name="Sheet27" sheetId="33" r:id="rId33"/>
  </sheets>
  <externalReferences>
    <externalReference r:id="rId36"/>
    <externalReference r:id="rId37"/>
    <externalReference r:id="rId38"/>
  </externalReferences>
  <definedNames>
    <definedName name="\d" localSheetId="6">#REF!</definedName>
    <definedName name="\d">#REF!</definedName>
    <definedName name="\P" localSheetId="6">#REF!</definedName>
    <definedName name="\P">#REF!</definedName>
    <definedName name="\x" localSheetId="6">#REF!</definedName>
    <definedName name="\x">#REF!</definedName>
    <definedName name="\z">#N/A</definedName>
    <definedName name="_Key1" localSheetId="6" hidden="1">#REF!</definedName>
    <definedName name="_Key1" hidden="1">#REF!</definedName>
    <definedName name="_Order1" hidden="1">255</definedName>
    <definedName name="_Order2" hidden="1">255</definedName>
    <definedName name="_Sort" localSheetId="6" hidden="1">#REF!</definedName>
    <definedName name="_Sort" hidden="1">#REF!</definedName>
    <definedName name="A">#N/A</definedName>
    <definedName name="aaaaaaa" localSheetId="6">#REF!</definedName>
    <definedName name="aaaaaaa">#REF!</definedName>
    <definedName name="B">#N/A</definedName>
    <definedName name="dddddd" localSheetId="6">#REF!</definedName>
    <definedName name="dddddd">#REF!</definedName>
    <definedName name="ffffff" localSheetId="6">#REF!</definedName>
    <definedName name="ffffff">#REF!</definedName>
    <definedName name="ggggg" localSheetId="6">#REF!</definedName>
    <definedName name="ggggg">#REF!</definedName>
    <definedName name="gxxe2003">'[2]P1012001'!$A$6:$E$117</definedName>
    <definedName name="hhh" localSheetId="6">'[3]Mp-team 1'!#REF!</definedName>
    <definedName name="hhh">'[3]Mp-team 1'!#REF!</definedName>
    <definedName name="hhhhhh" localSheetId="6">#REF!</definedName>
    <definedName name="hhhhhh">#REF!</definedName>
    <definedName name="hhhhhhhhh" localSheetId="6">#REF!</definedName>
    <definedName name="hhhhhhhhh">#REF!</definedName>
    <definedName name="jjjjj" localSheetId="6">#REF!</definedName>
    <definedName name="jjjjj">#REF!</definedName>
    <definedName name="kkkkk" localSheetId="6">#REF!</definedName>
    <definedName name="kkkkk">#REF!</definedName>
    <definedName name="_xlnm.Print_Area">#N/A</definedName>
    <definedName name="_xlnm.Print_Titles">#N/A</definedName>
    <definedName name="rrrrr" localSheetId="6">#REF!</definedName>
    <definedName name="rrrrr">#REF!</definedName>
    <definedName name="ssss" localSheetId="6">#REF!</definedName>
    <definedName name="ssss">#REF!</definedName>
    <definedName name="zzzzz" localSheetId="6">#REF!</definedName>
    <definedName name="zzzzz">#REF!</definedName>
    <definedName name="啊啊" localSheetId="6">#REF!</definedName>
    <definedName name="啊啊">#REF!</definedName>
    <definedName name="安徽" localSheetId="6">#REF!</definedName>
    <definedName name="安徽">#REF!</definedName>
    <definedName name="北京" localSheetId="6">#REF!</definedName>
    <definedName name="北京">#REF!</definedName>
    <definedName name="不不不" localSheetId="6">#REF!</definedName>
    <definedName name="不不不">#REF!</definedName>
    <definedName name="大连" localSheetId="6">#REF!</definedName>
    <definedName name="大连">#REF!</definedName>
    <definedName name="第三批">#N/A</definedName>
    <definedName name="呃呃呃" localSheetId="6">#REF!</definedName>
    <definedName name="呃呃呃">#REF!</definedName>
    <definedName name="福建" localSheetId="6">#REF!</definedName>
    <definedName name="福建">#REF!</definedName>
    <definedName name="福建地区" localSheetId="6">#REF!</definedName>
    <definedName name="福建地区">#REF!</definedName>
    <definedName name="附表" localSheetId="6">#REF!</definedName>
    <definedName name="附表">#REF!</definedName>
    <definedName name="广东" localSheetId="6">#REF!</definedName>
    <definedName name="广东">#REF!</definedName>
    <definedName name="广东地区" localSheetId="6">#REF!</definedName>
    <definedName name="广东地区">#REF!</definedName>
    <definedName name="广西" localSheetId="6">#REF!</definedName>
    <definedName name="广西">#REF!</definedName>
    <definedName name="贵州" localSheetId="6">#REF!</definedName>
    <definedName name="贵州">#REF!</definedName>
    <definedName name="哈哈哈哈" localSheetId="6">#REF!</definedName>
    <definedName name="哈哈哈哈">#REF!</definedName>
    <definedName name="海南" localSheetId="6">#REF!</definedName>
    <definedName name="海南">#REF!</definedName>
    <definedName name="河北" localSheetId="6">#REF!</definedName>
    <definedName name="河北">#REF!</definedName>
    <definedName name="河南" localSheetId="6">#REF!</definedName>
    <definedName name="河南">#REF!</definedName>
    <definedName name="黑龙江" localSheetId="6">#REF!</definedName>
    <definedName name="黑龙江">#REF!</definedName>
    <definedName name="湖北" localSheetId="6">#REF!</definedName>
    <definedName name="湖北">#REF!</definedName>
    <definedName name="湖南" localSheetId="6">#REF!</definedName>
    <definedName name="湖南">#REF!</definedName>
    <definedName name="汇率" localSheetId="6">#REF!</definedName>
    <definedName name="汇率">#REF!</definedName>
    <definedName name="吉林" localSheetId="6">#REF!</definedName>
    <definedName name="吉林">#REF!</definedName>
    <definedName name="江苏" localSheetId="6">#REF!</definedName>
    <definedName name="江苏">#REF!</definedName>
    <definedName name="江西" localSheetId="6">#REF!</definedName>
    <definedName name="江西">#REF!</definedName>
    <definedName name="啦啦啦" localSheetId="6">#REF!</definedName>
    <definedName name="啦啦啦">#REF!</definedName>
    <definedName name="了" localSheetId="6">#REF!</definedName>
    <definedName name="了">#REF!</definedName>
    <definedName name="辽宁" localSheetId="6">#REF!</definedName>
    <definedName name="辽宁">#REF!</definedName>
    <definedName name="辽宁地区" localSheetId="6">#REF!</definedName>
    <definedName name="辽宁地区">#REF!</definedName>
    <definedName name="么么么么" localSheetId="6">#REF!</definedName>
    <definedName name="么么么么">#REF!</definedName>
    <definedName name="内蒙" localSheetId="6">#REF!</definedName>
    <definedName name="内蒙">#REF!</definedName>
    <definedName name="你" localSheetId="6">#REF!</definedName>
    <definedName name="你">#REF!</definedName>
    <definedName name="宁波" localSheetId="6">#REF!</definedName>
    <definedName name="宁波">#REF!</definedName>
    <definedName name="宁夏" localSheetId="6">#REF!</definedName>
    <definedName name="宁夏">#REF!</definedName>
    <definedName name="悄悄" localSheetId="6">#REF!</definedName>
    <definedName name="悄悄">#REF!</definedName>
    <definedName name="青岛" localSheetId="6">#REF!</definedName>
    <definedName name="青岛">#REF!</definedName>
    <definedName name="青海" localSheetId="6">#REF!</definedName>
    <definedName name="青海">#REF!</definedName>
    <definedName name="全国收入累计">#N/A</definedName>
    <definedName name="日日日" localSheetId="6">#REF!</definedName>
    <definedName name="日日日">#REF!</definedName>
    <definedName name="厦门" localSheetId="6">#REF!</definedName>
    <definedName name="厦门">#REF!</definedName>
    <definedName name="山东" localSheetId="6">#REF!</definedName>
    <definedName name="山东">#REF!</definedName>
    <definedName name="山东地区" localSheetId="6">#REF!</definedName>
    <definedName name="山东地区">#REF!</definedName>
    <definedName name="山西" localSheetId="6">#REF!</definedName>
    <definedName name="山西">#REF!</definedName>
    <definedName name="陕西" localSheetId="6">#REF!</definedName>
    <definedName name="陕西">#REF!</definedName>
    <definedName name="上海" localSheetId="6">#REF!</definedName>
    <definedName name="上海">#REF!</definedName>
    <definedName name="深圳" localSheetId="6">#REF!</definedName>
    <definedName name="深圳">#REF!</definedName>
    <definedName name="生产列1" localSheetId="6">#REF!</definedName>
    <definedName name="生产列1">#REF!</definedName>
    <definedName name="生产列11" localSheetId="6">#REF!</definedName>
    <definedName name="生产列11">#REF!</definedName>
    <definedName name="生产列15" localSheetId="6">#REF!</definedName>
    <definedName name="生产列15">#REF!</definedName>
    <definedName name="生产列16" localSheetId="6">#REF!</definedName>
    <definedName name="生产列16">#REF!</definedName>
    <definedName name="生产列17" localSheetId="6">#REF!</definedName>
    <definedName name="生产列17">#REF!</definedName>
    <definedName name="生产列19" localSheetId="6">#REF!</definedName>
    <definedName name="生产列19">#REF!</definedName>
    <definedName name="生产列2" localSheetId="6">#REF!</definedName>
    <definedName name="生产列2">#REF!</definedName>
    <definedName name="生产列20" localSheetId="6">#REF!</definedName>
    <definedName name="生产列20">#REF!</definedName>
    <definedName name="生产列3" localSheetId="6">#REF!</definedName>
    <definedName name="生产列3">#REF!</definedName>
    <definedName name="生产列4" localSheetId="6">#REF!</definedName>
    <definedName name="生产列4">#REF!</definedName>
    <definedName name="生产列5" localSheetId="6">#REF!</definedName>
    <definedName name="生产列5">#REF!</definedName>
    <definedName name="生产列6" localSheetId="6">#REF!</definedName>
    <definedName name="生产列6">#REF!</definedName>
    <definedName name="生产列7" localSheetId="6">#REF!</definedName>
    <definedName name="生产列7">#REF!</definedName>
    <definedName name="生产列8" localSheetId="6">#REF!</definedName>
    <definedName name="生产列8">#REF!</definedName>
    <definedName name="生产列9" localSheetId="6">#REF!</definedName>
    <definedName name="生产列9">#REF!</definedName>
    <definedName name="生产期" localSheetId="6">#REF!</definedName>
    <definedName name="生产期">#REF!</definedName>
    <definedName name="生产期1" localSheetId="6">#REF!</definedName>
    <definedName name="生产期1">#REF!</definedName>
    <definedName name="生产期11" localSheetId="6">#REF!</definedName>
    <definedName name="生产期11">#REF!</definedName>
    <definedName name="生产期15" localSheetId="6">#REF!</definedName>
    <definedName name="生产期15">#REF!</definedName>
    <definedName name="生产期16" localSheetId="6">#REF!</definedName>
    <definedName name="生产期16">#REF!</definedName>
    <definedName name="生产期17" localSheetId="6">#REF!</definedName>
    <definedName name="生产期17">#REF!</definedName>
    <definedName name="生产期19" localSheetId="6">#REF!</definedName>
    <definedName name="生产期19">#REF!</definedName>
    <definedName name="生产期2" localSheetId="6">#REF!</definedName>
    <definedName name="生产期2">#REF!</definedName>
    <definedName name="生产期20" localSheetId="6">#REF!</definedName>
    <definedName name="生产期20">#REF!</definedName>
    <definedName name="生产期3" localSheetId="6">#REF!</definedName>
    <definedName name="生产期3">#REF!</definedName>
    <definedName name="生产期4" localSheetId="6">#REF!</definedName>
    <definedName name="生产期4">#REF!</definedName>
    <definedName name="生产期5" localSheetId="6">#REF!</definedName>
    <definedName name="生产期5">#REF!</definedName>
    <definedName name="生产期6" localSheetId="6">#REF!</definedName>
    <definedName name="生产期6">#REF!</definedName>
    <definedName name="生产期7" localSheetId="6">#REF!</definedName>
    <definedName name="生产期7">#REF!</definedName>
    <definedName name="生产期8" localSheetId="6">#REF!</definedName>
    <definedName name="生产期8">#REF!</definedName>
    <definedName name="生产期9" localSheetId="6">#REF!</definedName>
    <definedName name="生产期9">#REF!</definedName>
    <definedName name="省级">#N/A</definedName>
    <definedName name="时代" localSheetId="6">#REF!</definedName>
    <definedName name="时代">#REF!</definedName>
    <definedName name="是" localSheetId="6">#REF!</definedName>
    <definedName name="是">#REF!</definedName>
    <definedName name="是水水水水" localSheetId="6">#REF!</definedName>
    <definedName name="是水水水水">#REF!</definedName>
    <definedName name="水水水嘎嘎嘎水" localSheetId="6">#REF!</definedName>
    <definedName name="水水水嘎嘎嘎水">#REF!</definedName>
    <definedName name="水水水水" localSheetId="6">#REF!</definedName>
    <definedName name="水水水水">#REF!</definedName>
    <definedName name="四川" localSheetId="6">#REF!</definedName>
    <definedName name="四川">#REF!</definedName>
    <definedName name="天津" localSheetId="6">#REF!</definedName>
    <definedName name="天津">#REF!</definedName>
    <definedName name="我问问" localSheetId="6">#REF!</definedName>
    <definedName name="我问问">#REF!</definedName>
    <definedName name="西藏" localSheetId="6">#REF!</definedName>
    <definedName name="西藏">#REF!</definedName>
    <definedName name="新疆" localSheetId="6">#REF!</definedName>
    <definedName name="新疆">#REF!</definedName>
    <definedName name="一i" localSheetId="6">#REF!</definedName>
    <definedName name="一i">#REF!</definedName>
    <definedName name="一一i" localSheetId="6">#REF!</definedName>
    <definedName name="一一i">#REF!</definedName>
    <definedName name="云南" localSheetId="6">#REF!</definedName>
    <definedName name="云南">#REF!</definedName>
    <definedName name="啧啧啧" localSheetId="6">#REF!</definedName>
    <definedName name="啧啧啧">#REF!</definedName>
    <definedName name="浙江" localSheetId="6">#REF!</definedName>
    <definedName name="浙江">#REF!</definedName>
    <definedName name="浙江地区" localSheetId="6">#REF!</definedName>
    <definedName name="浙江地区">#REF!</definedName>
    <definedName name="重庆" localSheetId="6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<sst xmlns="http://schemas.openxmlformats.org/spreadsheetml/2006/main" count="1137" uniqueCount="967">
  <si>
    <t>目   录</t>
  </si>
  <si>
    <t>一、2018年度报表</t>
  </si>
  <si>
    <t>表一：2018年台前县一般公共预算收入情况表</t>
  </si>
  <si>
    <t>表二：2018年台前县一般公共预算支出情况表</t>
  </si>
  <si>
    <t>表三：2018年台前县政府性基金收入情况表</t>
  </si>
  <si>
    <t>表四：2018年台前县政府性基金支出情况表</t>
  </si>
  <si>
    <t>表五：2018年台前县社会保险基金收支预算完成情况表</t>
  </si>
  <si>
    <t>二、2019年报表</t>
  </si>
  <si>
    <t>表六：2019年台前县一般公共预算财力收入情况表</t>
  </si>
  <si>
    <t>表七：2019年台前县一般公共预算收支预算总表</t>
  </si>
  <si>
    <t>表八：2019年台前县一般公共预算收入预算表</t>
  </si>
  <si>
    <t>表九：2019年台前县一般公共预算支出预算表</t>
  </si>
  <si>
    <t>表十：2019年本级一般公共预算支出明细表</t>
  </si>
  <si>
    <t>表十一：2019年本级一般公共预算基本支出经济分类</t>
  </si>
  <si>
    <t>表十二：2019年台前县政府性基金收支预算总表</t>
  </si>
  <si>
    <t>表十三：2019年台前县政府性基金收入预算表</t>
  </si>
  <si>
    <t>表十四：2019年台前县政府性基金支出预算表</t>
  </si>
  <si>
    <t>表十五：2019年台前县社会保险基金收支预算表</t>
  </si>
  <si>
    <t>表十六：2019年台前县“三公”经费支出预算表</t>
  </si>
  <si>
    <t>表十七：2018年政府债务限额情况表</t>
  </si>
  <si>
    <t>表十八：2018年政府债务余额情况表</t>
  </si>
  <si>
    <t>表十九：2019年台前县新增专项债券项目安排情况表</t>
  </si>
  <si>
    <t>表二十之一：2019年台前县国有资本经营收入预算表</t>
  </si>
  <si>
    <t>表二十之二：2019年台前县国有资本经营支出预算表</t>
  </si>
  <si>
    <t>表二十一：本级国有资本经营预算支出表</t>
  </si>
  <si>
    <t>表二十二：国有资本经营预算转移支付表</t>
  </si>
  <si>
    <t>表二十三：2019年台前县税收返还和转移支付预算表</t>
  </si>
  <si>
    <t>表二十四：2019年台前县政府性基金转移支付预算表</t>
  </si>
  <si>
    <t>表二十五：2019年县对乡镇税收还返和转移支付预算表</t>
  </si>
  <si>
    <t>表二十六：2019年政府债务限额情况表</t>
  </si>
  <si>
    <t>表二十七：2019年政府债务余额情况表</t>
  </si>
  <si>
    <t>2018年台前县一般公共预算收入情况表</t>
  </si>
  <si>
    <t>表一</t>
  </si>
  <si>
    <t xml:space="preserve">      单位：万元</t>
  </si>
  <si>
    <t>项目名称</t>
  </si>
  <si>
    <t>预算数</t>
  </si>
  <si>
    <t>完成数</t>
  </si>
  <si>
    <t>为预算%</t>
  </si>
  <si>
    <t>比上年
增长%</t>
  </si>
  <si>
    <t>一般公共预算收入小计</t>
  </si>
  <si>
    <t>一、税收收入</t>
  </si>
  <si>
    <t>（一）增值税</t>
  </si>
  <si>
    <t>（二）营业税</t>
  </si>
  <si>
    <t>（三）企业所得税</t>
  </si>
  <si>
    <t>（四）个人所得税</t>
  </si>
  <si>
    <t>（五）资源税</t>
  </si>
  <si>
    <t>（六）城市维护建设税</t>
  </si>
  <si>
    <t>（七）房产税</t>
  </si>
  <si>
    <t>（八）印花税</t>
  </si>
  <si>
    <t>（九）城镇土地使用税</t>
  </si>
  <si>
    <t>（十）土地增值税</t>
  </si>
  <si>
    <t>（十一）车船税</t>
  </si>
  <si>
    <t>（十二）耕地占用税</t>
  </si>
  <si>
    <t>（十三）契税</t>
  </si>
  <si>
    <t>（十四）环境保护税</t>
  </si>
  <si>
    <t>二、非税收入</t>
  </si>
  <si>
    <t>（一）专项收入</t>
  </si>
  <si>
    <t>（二）行政事业性收费收入</t>
  </si>
  <si>
    <t>（三）罚没收入</t>
  </si>
  <si>
    <t>（四）国有资本经营收入</t>
  </si>
  <si>
    <t>（五）国有资源（资产）有偿使用收入</t>
  </si>
  <si>
    <t>（六）捐赠收入</t>
  </si>
  <si>
    <t>（六）政府住房基金收入</t>
  </si>
  <si>
    <t>（七）其他收入</t>
  </si>
  <si>
    <t>2018年台前县一般公共预算支出情况表</t>
  </si>
  <si>
    <t>表二</t>
  </si>
  <si>
    <t xml:space="preserve">    单位：万元</t>
  </si>
  <si>
    <t>预 算 科 目</t>
  </si>
  <si>
    <t>调整预算数</t>
  </si>
  <si>
    <t>为调整预算数的%</t>
  </si>
  <si>
    <t>一般公共预算支出小计</t>
  </si>
  <si>
    <t>一、一般公共服务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</si>
  <si>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</si>
  <si>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</si>
  <si>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</si>
  <si>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</si>
  <si>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</si>
  <si>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七、医疗卫生与计划生育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</si>
  <si>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</si>
  <si>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</si>
  <si>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</si>
  <si>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</si>
  <si>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</si>
  <si>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</si>
  <si>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</t>
  </si>
  <si>
    <t>十五、国土资源气象等事务</t>
  </si>
  <si>
    <t>十六、住房保障支出</t>
  </si>
  <si>
    <t>十七、粮油物资储备事务</t>
  </si>
  <si>
    <t>十八、预备费</t>
  </si>
  <si>
    <t>十九、其他支出</t>
  </si>
  <si>
    <t>二十、债务付息支出</t>
  </si>
  <si>
    <t>2018年台前县政府性基金收入情况表</t>
  </si>
  <si>
    <t>表三</t>
  </si>
  <si>
    <t xml:space="preserve">       单位：万元</t>
  </si>
  <si>
    <t>为调整
预算数%</t>
  </si>
  <si>
    <t>政府性基金预算收入小计</t>
  </si>
  <si>
    <t>一、新型墙体材料专项基金收入</t>
  </si>
  <si>
    <t>二、城市公用事业附加收入</t>
  </si>
  <si>
    <t>三、国有土地收益基金收入</t>
  </si>
  <si>
    <t>四、农业土地开发资金收入</t>
  </si>
  <si>
    <t>五、国有土地使用权出让收入</t>
  </si>
  <si>
    <t>六、城市基础设施配套费收入</t>
  </si>
  <si>
    <t>七、污水处理费收入</t>
  </si>
  <si>
    <t>八、彩票发行和销售机构的业务费用</t>
  </si>
  <si>
    <t>九、其他政府性基金收入</t>
  </si>
  <si>
    <t>2018年台前县政府性基金支出情况表</t>
  </si>
  <si>
    <t>表四</t>
  </si>
  <si>
    <t>政府性基金预算支出小计</t>
  </si>
  <si>
    <t>一、文化体育与传媒支出</t>
  </si>
  <si>
    <t>二、社会保障和就业支出</t>
  </si>
  <si>
    <t>三、城乡社区支出</t>
  </si>
  <si>
    <t>四、农林水支出</t>
  </si>
  <si>
    <t>五、交通运输支出</t>
  </si>
  <si>
    <t>六、资源勘探信息等支出</t>
  </si>
  <si>
    <t>七、商业服务业等支出</t>
  </si>
  <si>
    <t>八、其他支出</t>
  </si>
  <si>
    <t>九、债务付息支出</t>
  </si>
  <si>
    <r>
      <t>2018</t>
    </r>
    <r>
      <rPr>
        <sz val="24"/>
        <rFont val="文星标宋"/>
        <family val="0"/>
      </rPr>
      <t>年台前县社会保险基金收支预算完成情况表</t>
    </r>
  </si>
  <si>
    <t>表五</t>
  </si>
  <si>
    <t>单位：万元</t>
  </si>
  <si>
    <t>基金类别</t>
  </si>
  <si>
    <t>社会保险基金收入</t>
  </si>
  <si>
    <t>社会保险  基金支出</t>
  </si>
  <si>
    <t>当年收支  结余</t>
  </si>
  <si>
    <t>小计</t>
  </si>
  <si>
    <t>其中:财政补贴收入</t>
  </si>
  <si>
    <t>社会保险基金合计</t>
  </si>
  <si>
    <t>一、城乡居民基本养老保险基金</t>
  </si>
  <si>
    <t>二、机关事业单位基本养老保险基金</t>
  </si>
  <si>
    <t>三、职工基本医疗保险基金</t>
  </si>
  <si>
    <t xml:space="preserve">四、城乡居民基本医疗保险基金 </t>
  </si>
  <si>
    <t>五、生育保险基金</t>
  </si>
  <si>
    <t>2019年台前县一般公共预算财力收入情况表</t>
  </si>
  <si>
    <t>表六</t>
  </si>
  <si>
    <t>行
次</t>
  </si>
  <si>
    <t>项  目</t>
  </si>
  <si>
    <t>其中：可用财力</t>
  </si>
  <si>
    <t>一般公共预算财力收入合计</t>
  </si>
  <si>
    <t>一、一般公共预算财力收入</t>
  </si>
  <si>
    <t>（一）一般公共预算收入</t>
  </si>
  <si>
    <t>（二）返还性收入</t>
  </si>
  <si>
    <t>（三）一般性转移支付收入</t>
  </si>
  <si>
    <t xml:space="preserve">   其中：提前下达均衡性财力转移支付</t>
  </si>
  <si>
    <t>（四）专项转移支付收入</t>
  </si>
  <si>
    <t>（五）调入预算稳定调节基金</t>
  </si>
  <si>
    <t>（六）上年结余收入</t>
  </si>
  <si>
    <t>二、一般公共预算财力上解支出</t>
  </si>
  <si>
    <t>（一）上解上级支出</t>
  </si>
  <si>
    <t>（二）</t>
  </si>
  <si>
    <t>2019年台前县一般公共预算收支预算总表</t>
  </si>
  <si>
    <t>表七</t>
  </si>
  <si>
    <t>收入预算数</t>
  </si>
  <si>
    <t>支出预算数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</si>
  <si>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</si>
  <si>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</si>
  <si>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</si>
  <si>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</si>
  <si>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</si>
  <si>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</si>
  <si>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一般性转移支付收入</t>
  </si>
  <si>
    <t xml:space="preserve">  一般性转移支付支出</t>
  </si>
  <si>
    <t xml:space="preserve">  专项转移支付收入</t>
  </si>
  <si>
    <t xml:space="preserve">  专项转移支付支出</t>
  </si>
  <si>
    <t>下级上解收入</t>
  </si>
  <si>
    <t>上解上级支出</t>
  </si>
  <si>
    <t>上年结余收入</t>
  </si>
  <si>
    <t>调出资金</t>
  </si>
  <si>
    <t>调入资金</t>
  </si>
  <si>
    <t>地方政府一般债务还本支出</t>
  </si>
  <si>
    <t>动用预算稳定调节基金</t>
  </si>
  <si>
    <t>地方政府一般债务转贷收入</t>
  </si>
  <si>
    <t>收入总计</t>
  </si>
  <si>
    <t>支出总计</t>
  </si>
  <si>
    <t>2019年台前县一般公共预算收入预算表</t>
  </si>
  <si>
    <t>表八</t>
  </si>
  <si>
    <t>项目</t>
  </si>
  <si>
    <t>2018年完成数</t>
  </si>
  <si>
    <t>预算数为完成数%</t>
  </si>
  <si>
    <t>一般公共预算收入合计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</si>
  <si>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</si>
  <si>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</si>
  <si>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</si>
  <si>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</si>
  <si>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</si>
  <si>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</si>
  <si>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</si>
  <si>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</si>
  <si>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</si>
  <si>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</si>
  <si>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</si>
  <si>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</si>
  <si>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</si>
  <si>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</si>
  <si>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</si>
  <si>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</si>
  <si>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</si>
  <si>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</si>
  <si>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</si>
  <si>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</si>
  <si>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</si>
  <si>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</si>
  <si>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2019年台前县一般公共预算支出预算表</t>
  </si>
  <si>
    <t>表九</t>
  </si>
  <si>
    <t xml:space="preserve">          单位：万元</t>
  </si>
  <si>
    <t>增长%</t>
  </si>
  <si>
    <t>五、文化旅游体育与传媒支出</t>
  </si>
  <si>
    <t>七、卫生健康支出</t>
  </si>
  <si>
    <t>十八、自然资源海洋气象等支出</t>
  </si>
  <si>
    <t>十八、灾害防治及应急管理支出</t>
  </si>
  <si>
    <t>十九、预备费</t>
  </si>
  <si>
    <t>二十、其他支出</t>
  </si>
  <si>
    <t>二十一、债务付息支出</t>
  </si>
  <si>
    <t>2019年县本级一般公共预算支出明细表</t>
  </si>
  <si>
    <t>表十</t>
  </si>
  <si>
    <t>单位：元</t>
  </si>
  <si>
    <t>功能分类科目</t>
  </si>
  <si>
    <t>2019年预算数</t>
  </si>
  <si>
    <t>科目编码</t>
  </si>
  <si>
    <t>科目名称</t>
  </si>
  <si>
    <t>基本支出</t>
  </si>
  <si>
    <t>项目支出</t>
  </si>
  <si>
    <t>**</t>
  </si>
  <si>
    <t>一般公共服务支出</t>
  </si>
  <si>
    <t xml:space="preserve">  人大事务</t>
  </si>
  <si>
    <t xml:space="preserve">    行政运行（人大事务）</t>
  </si>
  <si>
    <t xml:space="preserve">    人大会议</t>
  </si>
  <si>
    <t xml:space="preserve">    人大信访工作</t>
  </si>
  <si>
    <t xml:space="preserve">    事业运行（人大事务）</t>
  </si>
  <si>
    <t xml:space="preserve">  政协事务</t>
  </si>
  <si>
    <t xml:space="preserve">    行政运行（政协事务）</t>
  </si>
  <si>
    <t xml:space="preserve">    政协会议</t>
  </si>
  <si>
    <t xml:space="preserve">  政府办公厅（室）及相关机构事务</t>
  </si>
  <si>
    <t xml:space="preserve">    行政运行（政府办公厅（室）及相关机构事务）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</si>
  <si>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</si>
  <si>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</si>
  <si>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</si>
  <si>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</si>
  <si>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</si>
  <si>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</si>
  <si>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</si>
  <si>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专项普查活动</t>
  </si>
  <si>
    <t xml:space="preserve">  财政事务</t>
  </si>
  <si>
    <t xml:space="preserve">    行政运行（财政事务）</t>
  </si>
  <si>
    <t xml:space="preserve">    信息化建设（财政事务）</t>
  </si>
  <si>
    <t xml:space="preserve">    财政委托业务支出</t>
  </si>
  <si>
    <t xml:space="preserve">    事业运行（财政事务）</t>
  </si>
  <si>
    <t xml:space="preserve">    其他财政事务支出</t>
  </si>
  <si>
    <t xml:space="preserve">  审计事务</t>
  </si>
  <si>
    <t xml:space="preserve">    行政运行（审计事务）</t>
  </si>
  <si>
    <t xml:space="preserve">    审计业务</t>
  </si>
  <si>
    <t xml:space="preserve">    信息化建设（审计事务）</t>
  </si>
  <si>
    <t xml:space="preserve">  人力资源事务</t>
  </si>
  <si>
    <t xml:space="preserve">    机关服务（人力资源事务）</t>
  </si>
  <si>
    <t xml:space="preserve">  纪检监察事务</t>
  </si>
  <si>
    <t xml:space="preserve">    行政运行（纪检监察事务）</t>
  </si>
  <si>
    <t xml:space="preserve">    大案要案查处</t>
  </si>
  <si>
    <t xml:space="preserve">    派驻派出机构</t>
  </si>
  <si>
    <t xml:space="preserve">  商贸事务</t>
  </si>
  <si>
    <t xml:space="preserve">    行政运行（商贸事务）</t>
  </si>
  <si>
    <t xml:space="preserve">    招商引资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</si>
  <si>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</si>
  <si>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</si>
  <si>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</si>
  <si>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</si>
  <si>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</si>
  <si>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群众团体事务</t>
  </si>
  <si>
    <t xml:space="preserve">    行政运行（群众团体事务）</t>
  </si>
  <si>
    <t xml:space="preserve">  党委办公厅（室）及相关机构事务</t>
  </si>
  <si>
    <t xml:space="preserve">    行政运行（党委办公厅（室）及相关机构事务）</t>
  </si>
  <si>
    <t xml:space="preserve">    事业运行（党委办公厅（室）及相关机构事务）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</si>
  <si>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</si>
  <si>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</si>
  <si>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</si>
  <si>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宣传事务</t>
  </si>
  <si>
    <t xml:space="preserve">    行政运行（宣传事务）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</si>
  <si>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</si>
  <si>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</si>
  <si>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</si>
  <si>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</si>
  <si>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市场监督管理事务</t>
  </si>
  <si>
    <t xml:space="preserve">    行政运行</t>
  </si>
  <si>
    <t xml:space="preserve">    一般行政管理事务</t>
  </si>
  <si>
    <t xml:space="preserve">    市场监督管理专项</t>
  </si>
  <si>
    <t xml:space="preserve">    市场监管执法</t>
  </si>
  <si>
    <t xml:space="preserve">    市场监督管理技术支持</t>
  </si>
  <si>
    <t xml:space="preserve">    事业运行</t>
  </si>
  <si>
    <t>公共安全支出</t>
  </si>
  <si>
    <t xml:space="preserve">  武装警察部队</t>
  </si>
  <si>
    <t xml:space="preserve">    武装警察部队</t>
  </si>
  <si>
    <t xml:space="preserve">  公安</t>
  </si>
  <si>
    <t xml:space="preserve">    行政运行（公安）</t>
  </si>
  <si>
    <t xml:space="preserve">    一般行政管理事务（公安）</t>
  </si>
  <si>
    <t xml:space="preserve">  检察</t>
  </si>
  <si>
    <t xml:space="preserve">    行政运行（检察）</t>
  </si>
  <si>
    <t xml:space="preserve">    一般行政管理事务（检察）</t>
  </si>
  <si>
    <t xml:space="preserve">    “两房”建设</t>
  </si>
  <si>
    <t xml:space="preserve">    其他检察支出</t>
  </si>
  <si>
    <t xml:space="preserve">  法院</t>
  </si>
  <si>
    <t xml:space="preserve">    行政运行（法院）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</si>
  <si>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</si>
  <si>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</si>
  <si>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</si>
  <si>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</si>
  <si>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</si>
  <si>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</si>
  <si>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法制建设</t>
  </si>
  <si>
    <t xml:space="preserve">    事业运行（司法）</t>
  </si>
  <si>
    <t xml:space="preserve">  国家保密</t>
  </si>
  <si>
    <t xml:space="preserve">    行政运行（国家保密）</t>
  </si>
  <si>
    <t>教育支出</t>
  </si>
  <si>
    <t xml:space="preserve">  教育管理事务</t>
  </si>
  <si>
    <t xml:space="preserve">    行政运行（教育管理事务）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</si>
  <si>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</si>
  <si>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</si>
  <si>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</si>
  <si>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</si>
  <si>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</si>
  <si>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</si>
  <si>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</si>
  <si>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</si>
  <si>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职业高中教育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</si>
  <si>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</si>
  <si>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</si>
  <si>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</si>
  <si>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</si>
  <si>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</si>
  <si>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</si>
  <si>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农村中小学教学设施（教育费附加安排的支出）</t>
  </si>
  <si>
    <t>科学技术支出</t>
  </si>
  <si>
    <t xml:space="preserve">  科学技术管理事务</t>
  </si>
  <si>
    <t xml:space="preserve">    行政运行（科学技术管理事务）</t>
  </si>
  <si>
    <t xml:space="preserve">  基础研究</t>
  </si>
  <si>
    <t xml:space="preserve">    机构运行（基础研究）</t>
  </si>
  <si>
    <t xml:space="preserve">  科学技术普及</t>
  </si>
  <si>
    <t xml:space="preserve">    机构运行（科学技术普及）</t>
  </si>
  <si>
    <t xml:space="preserve">    科普活动</t>
  </si>
  <si>
    <t>文化旅游体育与传媒支出</t>
  </si>
  <si>
    <t xml:space="preserve">  文化和旅游</t>
  </si>
  <si>
    <t xml:space="preserve">    行政运行（文化）</t>
  </si>
  <si>
    <t xml:space="preserve">    机关服务（文化）</t>
  </si>
  <si>
    <t xml:space="preserve">    图书馆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</si>
  <si>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</si>
  <si>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</si>
  <si>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</si>
  <si>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</si>
  <si>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其他文化和旅游支出</t>
  </si>
  <si>
    <t xml:space="preserve">  文物</t>
  </si>
  <si>
    <t xml:space="preserve">    博物馆</t>
  </si>
  <si>
    <t xml:space="preserve">  体育</t>
  </si>
  <si>
    <t xml:space="preserve">    其他体育支出</t>
  </si>
  <si>
    <t xml:space="preserve">  广播电视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</si>
  <si>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</si>
  <si>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</si>
  <si>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</si>
  <si>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</si>
  <si>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机关服务（人力资源和社会保障管理事务）</t>
  </si>
  <si>
    <t xml:space="preserve">    综合业务管理</t>
  </si>
  <si>
    <t xml:space="preserve">    劳动保障监察</t>
  </si>
  <si>
    <t xml:space="preserve">    社会保险业务管理事务</t>
  </si>
  <si>
    <t xml:space="preserve">    信息化建设（人力资源和社会保障管理事务）</t>
  </si>
  <si>
    <t xml:space="preserve">    社会保险经办机构</t>
  </si>
  <si>
    <t xml:space="preserve">    公共就业服务和职业技能鉴定机构</t>
  </si>
  <si>
    <t xml:space="preserve">    劳动人事争议调解仲裁</t>
  </si>
  <si>
    <t xml:space="preserve">  民政管理事务</t>
  </si>
  <si>
    <t xml:space="preserve">    行政运行（民政管理事务）</t>
  </si>
  <si>
    <t xml:space="preserve">    机关服务（民政管理事务）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</si>
  <si>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</si>
  <si>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</si>
  <si>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</si>
  <si>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</si>
  <si>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</si>
  <si>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</si>
  <si>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</si>
  <si>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</si>
  <si>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公益性岗位补贴</t>
  </si>
  <si>
    <t xml:space="preserve">  抚恤</t>
  </si>
  <si>
    <t xml:space="preserve">    死亡抚恤</t>
  </si>
  <si>
    <t xml:space="preserve">    伤残抚恤</t>
  </si>
  <si>
    <t xml:space="preserve">    义务兵优待</t>
  </si>
  <si>
    <t xml:space="preserve">  退役安置</t>
  </si>
  <si>
    <t xml:space="preserve">    退役士兵安置</t>
  </si>
  <si>
    <t xml:space="preserve">    其他退役安置支出</t>
  </si>
  <si>
    <t xml:space="preserve">  社会福利</t>
  </si>
  <si>
    <t xml:space="preserve">    老年福利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</si>
  <si>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</si>
  <si>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</si>
  <si>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</si>
  <si>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</si>
  <si>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</si>
  <si>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</si>
  <si>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</si>
  <si>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行政运行（红十字事业）</t>
  </si>
  <si>
    <t xml:space="preserve">  最低生活保障</t>
  </si>
  <si>
    <t xml:space="preserve">    农村最低生活保障金支出</t>
  </si>
  <si>
    <t xml:space="preserve">  财政对基本养老保险基金的补助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</si>
  <si>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</si>
  <si>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</si>
  <si>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</si>
  <si>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</si>
  <si>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</si>
  <si>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</si>
  <si>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</si>
  <si>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</si>
  <si>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</si>
  <si>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</si>
  <si>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社会保险基金支出</t>
  </si>
  <si>
    <t xml:space="preserve">  企业职工基本养老保险基金支出</t>
  </si>
  <si>
    <t xml:space="preserve">    基本养老金</t>
  </si>
  <si>
    <t xml:space="preserve">    医疗补助金</t>
  </si>
  <si>
    <t xml:space="preserve">  机关事业单位基本养老保险基金支出</t>
  </si>
  <si>
    <t xml:space="preserve">    基本养老金支出</t>
  </si>
  <si>
    <t>卫生健康支出</t>
  </si>
  <si>
    <t xml:space="preserve">  卫生健康管理事务</t>
  </si>
  <si>
    <t xml:space="preserve">    行政运行（医疗卫生管理事务）</t>
  </si>
  <si>
    <t xml:space="preserve">    一般行政管理事务（医疗卫生管理事务）</t>
  </si>
  <si>
    <t xml:space="preserve">    机关服务（医疗卫生管理事务）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</si>
  <si>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</si>
  <si>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</si>
  <si>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</si>
  <si>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</si>
  <si>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</si>
  <si>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</si>
  <si>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</si>
  <si>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</si>
  <si>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</si>
  <si>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</si>
  <si>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</si>
  <si>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</si>
  <si>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其他公共卫生支出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</si>
  <si>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</si>
  <si>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</si>
  <si>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</si>
  <si>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</si>
  <si>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</si>
  <si>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事业单位医疗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</si>
  <si>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</si>
  <si>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</si>
  <si>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</si>
  <si>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</si>
  <si>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</si>
  <si>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</si>
  <si>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</si>
  <si>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</si>
  <si>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医疗保障管理事务</t>
  </si>
  <si>
    <t>节能环保支出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</si>
  <si>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</si>
  <si>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</si>
  <si>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</si>
  <si>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</si>
  <si>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</si>
  <si>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</si>
  <si>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</si>
  <si>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</si>
  <si>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</si>
  <si>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固体废弃物与化学品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</si>
  <si>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</si>
  <si>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</si>
  <si>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</si>
  <si>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</si>
  <si>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</si>
  <si>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</si>
  <si>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</si>
  <si>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</si>
  <si>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能源管理事务</t>
  </si>
  <si>
    <t xml:space="preserve">    能源行业管理</t>
  </si>
  <si>
    <t xml:space="preserve">  其他节能环保支出</t>
  </si>
  <si>
    <t xml:space="preserve">    其他节能环保支出</t>
  </si>
  <si>
    <t>城乡社区支出</t>
  </si>
  <si>
    <t xml:space="preserve">  城乡社区管理事务</t>
  </si>
  <si>
    <t xml:space="preserve">    行政运行（城乡社区管理事务）</t>
  </si>
  <si>
    <t xml:space="preserve">    机关服务（城乡社区管理事务）</t>
  </si>
  <si>
    <t xml:space="preserve">    城管执法</t>
  </si>
  <si>
    <t xml:space="preserve">    住宅建设与房地产市场监管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</si>
  <si>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</si>
  <si>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</si>
  <si>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</si>
  <si>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</si>
  <si>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</si>
  <si>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</si>
  <si>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</si>
  <si>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国有土地使用权出让收入及对应专项债务收入安排的支出</t>
  </si>
  <si>
    <t xml:space="preserve">    征地和拆迁补偿支出（国有土地使用权出让收入安排的支出）</t>
  </si>
  <si>
    <t xml:space="preserve">  其他城乡社区支出</t>
  </si>
  <si>
    <t xml:space="preserve">    其他城乡社区支出</t>
  </si>
  <si>
    <t>农林水支出</t>
  </si>
  <si>
    <t xml:space="preserve">  农业</t>
  </si>
  <si>
    <t xml:space="preserve">    行政运行（农业）</t>
  </si>
  <si>
    <t xml:space="preserve">    机关服务（农业）</t>
  </si>
  <si>
    <t xml:space="preserve">    事业运行（农业）</t>
  </si>
  <si>
    <t xml:space="preserve">    病虫害控制</t>
  </si>
  <si>
    <t xml:space="preserve">    农产品质量安全</t>
  </si>
  <si>
    <t xml:space="preserve">    农村公益事业</t>
  </si>
  <si>
    <t xml:space="preserve">    农村道路建设</t>
  </si>
  <si>
    <t xml:space="preserve">    其他农业支出</t>
  </si>
  <si>
    <t xml:space="preserve">  林业和草原</t>
  </si>
  <si>
    <t xml:space="preserve">    行政运行（林业）</t>
  </si>
  <si>
    <t xml:space="preserve">    机关服务（林业）</t>
  </si>
  <si>
    <t xml:space="preserve">    森林培育（林业）</t>
  </si>
  <si>
    <t xml:space="preserve">    执法与监督</t>
  </si>
  <si>
    <t xml:space="preserve">    防灾减灾</t>
  </si>
  <si>
    <t xml:space="preserve">    其他林业和草原支出</t>
  </si>
  <si>
    <t xml:space="preserve">  水利</t>
  </si>
  <si>
    <t xml:space="preserve">    行政运行（水利）</t>
  </si>
  <si>
    <t xml:space="preserve">    机关服务（水利）</t>
  </si>
  <si>
    <t xml:space="preserve">    水利行业业务管理</t>
  </si>
  <si>
    <t xml:space="preserve">    水利工程运行与维护</t>
  </si>
  <si>
    <t xml:space="preserve">    防汛</t>
  </si>
  <si>
    <t xml:space="preserve">    抗旱</t>
  </si>
  <si>
    <t xml:space="preserve">    农田水利</t>
  </si>
  <si>
    <t xml:space="preserve">    信息管理（水利）</t>
  </si>
  <si>
    <t xml:space="preserve">    水利建设移民支出</t>
  </si>
  <si>
    <t xml:space="preserve">    农村人畜饮水</t>
  </si>
  <si>
    <t xml:space="preserve">  扶贫</t>
  </si>
  <si>
    <t xml:space="preserve">    行政运行（扶贫）</t>
  </si>
  <si>
    <t xml:space="preserve">    机关服务（扶贫）</t>
  </si>
  <si>
    <t xml:space="preserve">    农村基础设施建设</t>
  </si>
  <si>
    <t xml:space="preserve">    其他扶贫支出</t>
  </si>
  <si>
    <t xml:space="preserve">  农村综合改革</t>
  </si>
  <si>
    <t xml:space="preserve">    对村民委员会和村党支部的补助</t>
  </si>
  <si>
    <t xml:space="preserve">    对村集体经济组织的补助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</si>
  <si>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</si>
  <si>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</si>
  <si>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</si>
  <si>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</si>
  <si>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 xml:space="preserve">    行政运行（公路水路运输）</t>
  </si>
  <si>
    <t xml:space="preserve">    公路建设</t>
  </si>
  <si>
    <t xml:space="preserve">    公路养护（公路水路运输）</t>
  </si>
  <si>
    <t>资源勘探信息等支出</t>
  </si>
  <si>
    <t xml:space="preserve">  工业和信息产业监管</t>
  </si>
  <si>
    <t xml:space="preserve">    行政运行（工业和信息产业监管）</t>
  </si>
  <si>
    <t xml:space="preserve">    工业和信息产业支持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</si>
  <si>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</si>
  <si>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</si>
  <si>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</si>
  <si>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商业流通事务</t>
  </si>
  <si>
    <t xml:space="preserve">    行政运行（商业流通事务）</t>
  </si>
  <si>
    <t>自然资源海洋气象等支出</t>
  </si>
  <si>
    <t xml:space="preserve">  自然资源事务</t>
  </si>
  <si>
    <t xml:space="preserve">    行政运行（国土资源事务）</t>
  </si>
  <si>
    <t xml:space="preserve">    事业运行（国土资源事务）</t>
  </si>
  <si>
    <t xml:space="preserve">    其他自然资源事务支出</t>
  </si>
  <si>
    <t xml:space="preserve">  气象事务</t>
  </si>
  <si>
    <t xml:space="preserve">    气象事业机构</t>
  </si>
  <si>
    <t xml:space="preserve">    气象服务</t>
  </si>
  <si>
    <t xml:space="preserve">    气象装备保障维护</t>
  </si>
  <si>
    <t>住房保障支出</t>
  </si>
  <si>
    <t xml:space="preserve">  保障性安居工程支出</t>
  </si>
  <si>
    <t xml:space="preserve">    棚户区改造</t>
  </si>
  <si>
    <t xml:space="preserve">    公共租赁住房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</si>
  <si>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</si>
  <si>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</si>
  <si>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</si>
  <si>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</si>
  <si>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行政运行（粮油事务）</t>
  </si>
  <si>
    <t>国有资本经营预算支出</t>
  </si>
  <si>
    <t xml:space="preserve">  解决历史遗留问题及改革成本支出</t>
  </si>
  <si>
    <t xml:space="preserve">    离休干部医药费补助支出</t>
  </si>
  <si>
    <t>灾害防治及应急管理支出</t>
  </si>
  <si>
    <t xml:space="preserve">  应急管理事务</t>
  </si>
  <si>
    <t xml:space="preserve">  消防事务</t>
  </si>
  <si>
    <t xml:space="preserve">    消防应急救援</t>
  </si>
  <si>
    <t xml:space="preserve">    其他消防事务支出</t>
  </si>
  <si>
    <t>预备费</t>
  </si>
  <si>
    <t xml:space="preserve">  预备费</t>
  </si>
  <si>
    <t xml:space="preserve">    预备费</t>
  </si>
  <si>
    <t>其他支出</t>
  </si>
  <si>
    <t xml:space="preserve">  年初预留</t>
  </si>
  <si>
    <t xml:space="preserve">    年初预留</t>
  </si>
  <si>
    <t xml:space="preserve">  其他支出</t>
  </si>
  <si>
    <t xml:space="preserve">    其他支出</t>
  </si>
  <si>
    <t>债务还本支出</t>
  </si>
  <si>
    <t xml:space="preserve">  地方政府一般债务还本支出</t>
  </si>
  <si>
    <t xml:space="preserve">    地方政府一般债券还本支出</t>
  </si>
  <si>
    <t>2019年本级一般公共预算基本支出表</t>
  </si>
  <si>
    <t>表十一</t>
  </si>
  <si>
    <t>经济分类科目</t>
  </si>
  <si>
    <t>2019年基本支出</t>
  </si>
  <si>
    <t>合计</t>
  </si>
  <si>
    <t>工资福利支出</t>
  </si>
  <si>
    <t>对个人和家庭的补助</t>
  </si>
  <si>
    <t>商品和服务支出</t>
  </si>
  <si>
    <t>301</t>
  </si>
  <si>
    <t xml:space="preserve">  30101</t>
  </si>
  <si>
    <t xml:space="preserve">  基本工资</t>
  </si>
  <si>
    <t xml:space="preserve">    30101</t>
  </si>
  <si>
    <t xml:space="preserve">    基本工资</t>
  </si>
  <si>
    <t xml:space="preserve">  30102</t>
  </si>
  <si>
    <t xml:space="preserve">  津贴补贴</t>
  </si>
  <si>
    <t xml:space="preserve">    30102</t>
  </si>
  <si>
    <t xml:space="preserve">    津贴补贴</t>
  </si>
  <si>
    <t xml:space="preserve">  30103</t>
  </si>
  <si>
    <t xml:space="preserve">  奖金</t>
  </si>
  <si>
    <t xml:space="preserve">    30103</t>
  </si>
  <si>
    <t xml:space="preserve">    奖金</t>
  </si>
  <si>
    <t xml:space="preserve">  30107</t>
  </si>
  <si>
    <t xml:space="preserve">  绩效工资</t>
  </si>
  <si>
    <t xml:space="preserve">    30107</t>
  </si>
  <si>
    <t xml:space="preserve">    绩效工资</t>
  </si>
  <si>
    <t xml:space="preserve">  30108</t>
  </si>
  <si>
    <t xml:space="preserve">  机关事业单位基本养老保险缴费</t>
  </si>
  <si>
    <t xml:space="preserve">    30108</t>
  </si>
  <si>
    <t xml:space="preserve">    机关事业单位基本养老保险缴费</t>
  </si>
  <si>
    <t xml:space="preserve">  30109</t>
  </si>
  <si>
    <t xml:space="preserve">  职业年金缴费</t>
  </si>
  <si>
    <t xml:space="preserve">    30109</t>
  </si>
  <si>
    <t xml:space="preserve">    职业年金缴费</t>
  </si>
  <si>
    <t xml:space="preserve">  30110</t>
  </si>
  <si>
    <t xml:space="preserve">  职工基本医疗保险缴费</t>
  </si>
  <si>
    <t xml:space="preserve">    30110</t>
  </si>
  <si>
    <t xml:space="preserve">    职工基本医疗保险缴费</t>
  </si>
  <si>
    <t xml:space="preserve">  30111</t>
  </si>
  <si>
    <t xml:space="preserve">  公务员医疗补助缴费</t>
  </si>
  <si>
    <t xml:space="preserve">    30111</t>
  </si>
  <si>
    <t xml:space="preserve">    公务员医疗补助缴费</t>
  </si>
  <si>
    <t xml:space="preserve">  30112</t>
  </si>
  <si>
    <t xml:space="preserve">  其他社会保障缴费</t>
  </si>
  <si>
    <t xml:space="preserve">    30112</t>
  </si>
  <si>
    <t xml:space="preserve">    其他社会保障缴费</t>
  </si>
  <si>
    <t xml:space="preserve">  30113</t>
  </si>
  <si>
    <t xml:space="preserve">  住房公积金</t>
  </si>
  <si>
    <t xml:space="preserve">    30113</t>
  </si>
  <si>
    <t xml:space="preserve">  30199</t>
  </si>
  <si>
    <t xml:space="preserve">  其他工资福利支出</t>
  </si>
  <si>
    <t xml:space="preserve">    30199</t>
  </si>
  <si>
    <t xml:space="preserve">    其他工资福利支出</t>
  </si>
  <si>
    <t>302</t>
  </si>
  <si>
    <t xml:space="preserve">  30201</t>
  </si>
  <si>
    <t xml:space="preserve">  办公费</t>
  </si>
  <si>
    <t xml:space="preserve">    30201</t>
  </si>
  <si>
    <t xml:space="preserve">    办公费</t>
  </si>
  <si>
    <t xml:space="preserve">  30202</t>
  </si>
  <si>
    <t xml:space="preserve">  印刷费</t>
  </si>
  <si>
    <t xml:space="preserve">    30202</t>
  </si>
  <si>
    <t xml:space="preserve">    印刷费</t>
  </si>
  <si>
    <t xml:space="preserve">  30203</t>
  </si>
  <si>
    <t xml:space="preserve">  咨询费</t>
  </si>
  <si>
    <t xml:space="preserve">    30203</t>
  </si>
  <si>
    <t xml:space="preserve">    咨询费</t>
  </si>
  <si>
    <t xml:space="preserve">  30204</t>
  </si>
  <si>
    <t xml:space="preserve">  手续费</t>
  </si>
  <si>
    <t xml:space="preserve">    30204</t>
  </si>
  <si>
    <t xml:space="preserve">    手续费</t>
  </si>
  <si>
    <t xml:space="preserve">  30205</t>
  </si>
  <si>
    <t xml:space="preserve">  水费</t>
  </si>
  <si>
    <t xml:space="preserve">    30205</t>
  </si>
  <si>
    <t xml:space="preserve">    水费</t>
  </si>
  <si>
    <t xml:space="preserve">  30206</t>
  </si>
  <si>
    <t xml:space="preserve">  电费</t>
  </si>
  <si>
    <t xml:space="preserve">    30206</t>
  </si>
  <si>
    <t xml:space="preserve">    电费</t>
  </si>
  <si>
    <t xml:space="preserve">  30207</t>
  </si>
  <si>
    <t xml:space="preserve">  邮电费</t>
  </si>
  <si>
    <t xml:space="preserve">    30207</t>
  </si>
  <si>
    <t xml:space="preserve">    邮电费</t>
  </si>
  <si>
    <t xml:space="preserve">  30209</t>
  </si>
  <si>
    <t xml:space="preserve">  物业管理费</t>
  </si>
  <si>
    <t xml:space="preserve">    30209</t>
  </si>
  <si>
    <t xml:space="preserve">    物业管理费</t>
  </si>
  <si>
    <t xml:space="preserve">  30211</t>
  </si>
  <si>
    <t xml:space="preserve">  差旅费</t>
  </si>
  <si>
    <t xml:space="preserve">    30211</t>
  </si>
  <si>
    <t xml:space="preserve">    差旅费</t>
  </si>
  <si>
    <t xml:space="preserve">  30213</t>
  </si>
  <si>
    <t xml:space="preserve">  维修(护)费</t>
  </si>
  <si>
    <t xml:space="preserve">    30213</t>
  </si>
  <si>
    <t xml:space="preserve">    维修(护)费</t>
  </si>
  <si>
    <t xml:space="preserve">  30214</t>
  </si>
  <si>
    <t xml:space="preserve">  租赁费</t>
  </si>
  <si>
    <t xml:space="preserve">    30214</t>
  </si>
  <si>
    <t xml:space="preserve">    租赁费</t>
  </si>
  <si>
    <t xml:space="preserve">  30215</t>
  </si>
  <si>
    <t xml:space="preserve">  会议费</t>
  </si>
  <si>
    <t xml:space="preserve">    30215</t>
  </si>
  <si>
    <t xml:space="preserve">    会议费</t>
  </si>
  <si>
    <t xml:space="preserve">  30216</t>
  </si>
  <si>
    <t xml:space="preserve">  培训费</t>
  </si>
  <si>
    <t xml:space="preserve">    30216</t>
  </si>
  <si>
    <t xml:space="preserve">    培训费</t>
  </si>
  <si>
    <t xml:space="preserve">  30217</t>
  </si>
  <si>
    <t xml:space="preserve">  公务接待费</t>
  </si>
  <si>
    <t xml:space="preserve">    30217</t>
  </si>
  <si>
    <t xml:space="preserve">    公务接待费</t>
  </si>
  <si>
    <t xml:space="preserve">  30218</t>
  </si>
  <si>
    <t xml:space="preserve">  专用材料费</t>
  </si>
  <si>
    <t xml:space="preserve">    30218</t>
  </si>
  <si>
    <t xml:space="preserve">    专用材料费</t>
  </si>
  <si>
    <t xml:space="preserve">  30224</t>
  </si>
  <si>
    <t xml:space="preserve">  被装购置费</t>
  </si>
  <si>
    <t xml:space="preserve">    30224</t>
  </si>
  <si>
    <t xml:space="preserve">    被装购置费</t>
  </si>
  <si>
    <t xml:space="preserve">  30225</t>
  </si>
  <si>
    <t xml:space="preserve">  专用燃料费</t>
  </si>
  <si>
    <t xml:space="preserve">    30225</t>
  </si>
  <si>
    <t xml:space="preserve">    专用燃料费</t>
  </si>
  <si>
    <t xml:space="preserve">  30226</t>
  </si>
  <si>
    <t xml:space="preserve">  劳务费</t>
  </si>
  <si>
    <t xml:space="preserve">    30226</t>
  </si>
  <si>
    <t xml:space="preserve">    劳务费</t>
  </si>
  <si>
    <t xml:space="preserve">  30227</t>
  </si>
  <si>
    <t xml:space="preserve">  委托业务费</t>
  </si>
  <si>
    <t xml:space="preserve">    30227</t>
  </si>
  <si>
    <t xml:space="preserve">    委托业务费</t>
  </si>
  <si>
    <t xml:space="preserve">  30228</t>
  </si>
  <si>
    <t xml:space="preserve">  工会经费</t>
  </si>
  <si>
    <t xml:space="preserve">    30228</t>
  </si>
  <si>
    <t xml:space="preserve">    工会经费</t>
  </si>
  <si>
    <t xml:space="preserve">  30229</t>
  </si>
  <si>
    <t xml:space="preserve">  福利费</t>
  </si>
  <si>
    <t xml:space="preserve">    30229</t>
  </si>
  <si>
    <t xml:space="preserve">    福利费</t>
  </si>
  <si>
    <t xml:space="preserve">  30231</t>
  </si>
  <si>
    <t xml:space="preserve">  公务用车运行维护费</t>
  </si>
  <si>
    <t xml:space="preserve">    30231</t>
  </si>
  <si>
    <t xml:space="preserve">    公务用车运行维护费</t>
  </si>
  <si>
    <t xml:space="preserve">  30239</t>
  </si>
  <si>
    <t xml:space="preserve">  其他交通费用</t>
  </si>
  <si>
    <t xml:space="preserve">    30239</t>
  </si>
  <si>
    <t xml:space="preserve">    其他交通费用</t>
  </si>
  <si>
    <t xml:space="preserve">  30299</t>
  </si>
  <si>
    <t xml:space="preserve">  其他商品和服务支出</t>
  </si>
  <si>
    <t xml:space="preserve">    30299</t>
  </si>
  <si>
    <t xml:space="preserve">    其他商品和服务支出</t>
  </si>
  <si>
    <t>303</t>
  </si>
  <si>
    <t xml:space="preserve">  30301</t>
  </si>
  <si>
    <t xml:space="preserve">  离休费</t>
  </si>
  <si>
    <t xml:space="preserve">    30301</t>
  </si>
  <si>
    <t xml:space="preserve">    离休费</t>
  </si>
  <si>
    <t xml:space="preserve">  30302</t>
  </si>
  <si>
    <t xml:space="preserve">  退休费</t>
  </si>
  <si>
    <t xml:space="preserve">    30302</t>
  </si>
  <si>
    <t xml:space="preserve">    退休费</t>
  </si>
  <si>
    <t xml:space="preserve">  30305</t>
  </si>
  <si>
    <t xml:space="preserve">  生活补助</t>
  </si>
  <si>
    <t xml:space="preserve">    30305</t>
  </si>
  <si>
    <t xml:space="preserve">    生活补助</t>
  </si>
  <si>
    <t xml:space="preserve">  30399</t>
  </si>
  <si>
    <t xml:space="preserve">  其他对个人和家庭的补助</t>
  </si>
  <si>
    <t xml:space="preserve">    30399</t>
  </si>
  <si>
    <t xml:space="preserve">    其他对个人和家庭的补助</t>
  </si>
  <si>
    <t>2019年台前县政府性基金收支预算总表</t>
  </si>
  <si>
    <t>表十二</t>
  </si>
  <si>
    <t>单位:万元</t>
  </si>
  <si>
    <t>预算科目</t>
  </si>
  <si>
    <t xml:space="preserve"> 政府性基金收入</t>
  </si>
  <si>
    <t xml:space="preserve"> 政府性基金支出</t>
  </si>
  <si>
    <t xml:space="preserve"> 上级补助收入</t>
  </si>
  <si>
    <t xml:space="preserve"> 补助下级支出</t>
  </si>
  <si>
    <t xml:space="preserve"> 下级上解收入</t>
  </si>
  <si>
    <t xml:space="preserve"> 上解上级支出</t>
  </si>
  <si>
    <t xml:space="preserve"> 调入资金</t>
  </si>
  <si>
    <t xml:space="preserve"> 调出资金</t>
  </si>
  <si>
    <t xml:space="preserve"> 上年结转收入</t>
  </si>
  <si>
    <t xml:space="preserve"> 结转下年支出</t>
  </si>
  <si>
    <t xml:space="preserve"> 地方政府专项债务转贷收入</t>
  </si>
  <si>
    <t xml:space="preserve"> 地方政府专项债务还本支出</t>
  </si>
  <si>
    <t xml:space="preserve"> 地方政府专项债务转贷支出</t>
  </si>
  <si>
    <t>2019年台前县政府性基金收入预算表</t>
  </si>
  <si>
    <t>表十三</t>
  </si>
  <si>
    <t>2019年台前县政府性基金支出预算表</t>
  </si>
  <si>
    <t>表十四</t>
  </si>
  <si>
    <t>五、资源勘探信息等支出</t>
  </si>
  <si>
    <t>六、商业服务业等支出</t>
  </si>
  <si>
    <t>七、其他支出</t>
  </si>
  <si>
    <t>八、债务付息还本支出</t>
  </si>
  <si>
    <t>2019年台前县社会保险基金收支预算表</t>
  </si>
  <si>
    <t>表十五</t>
  </si>
  <si>
    <t>当年收支结余</t>
  </si>
  <si>
    <t>年末滚存结余</t>
  </si>
  <si>
    <t xml:space="preserve">二、城乡居民基本医疗保险基金 </t>
  </si>
  <si>
    <t>2019年台前县“三公”经费支出预算表</t>
  </si>
  <si>
    <t>表十六</t>
  </si>
  <si>
    <t>项    目</t>
  </si>
  <si>
    <t>因公出国（境）费用</t>
  </si>
  <si>
    <t>公务接待费</t>
  </si>
  <si>
    <t>公务用车购置及运行费</t>
  </si>
  <si>
    <t>其中：公务用车运行维护费</t>
  </si>
  <si>
    <t>公务用车购置费</t>
  </si>
  <si>
    <t>会议费</t>
  </si>
  <si>
    <t>合    计</t>
  </si>
  <si>
    <t>备注：1.本表“三公”经费包括基本支出和项目支出安排的“三公”经费，表21中仅为基本支出安排的“三公经费”，两者口径不同。
      2.按照有关规定，“三公”经费包括因公出国（境）费、公务接待费、公务用车购置及运行费。（1）因公出国（境）费指单位工作人员公务出国（境）的住宿费、差旅费、伙食补助费、杂费、培训费等支出。（2）公务接待费指单位按规定开支的各类公务接待（含外宾接待）支出。（3）公务用车购置及运行费指单位公务用车购置费及租用费、燃料费、维修费、过路过桥费、保险费、安全奖励费用等支出，公务用车指用于履行公务的机动车辆，包括领导干部专车、一般公务用车和执法执勤用车。</t>
  </si>
  <si>
    <r>
      <t>2018</t>
    </r>
    <r>
      <rPr>
        <sz val="24"/>
        <rFont val="文星标宋"/>
        <family val="0"/>
      </rPr>
      <t>年台前县政府债务限额情况表</t>
    </r>
  </si>
  <si>
    <t>表十七</t>
  </si>
  <si>
    <t>地   区</t>
  </si>
  <si>
    <t>2018年政府性债务总限额</t>
  </si>
  <si>
    <t>备注</t>
  </si>
  <si>
    <t>总限额</t>
  </si>
  <si>
    <t>一般债务限额</t>
  </si>
  <si>
    <t>专项债务限额</t>
  </si>
  <si>
    <t xml:space="preserve">    台前县</t>
  </si>
  <si>
    <r>
      <rPr>
        <b/>
        <sz val="12"/>
        <rFont val="宋体"/>
        <family val="0"/>
      </rPr>
      <t>四、</t>
    </r>
    <r>
      <rPr>
        <b/>
        <sz val="12"/>
        <rFont val="Times New Roman"/>
        <family val="1"/>
      </rPr>
      <t>201</t>
    </r>
    <r>
      <rPr>
        <b/>
        <sz val="11"/>
        <color indexed="8"/>
        <rFont val="Times New Roman"/>
        <family val="1"/>
      </rPr>
      <t>7</t>
    </r>
    <r>
      <rPr>
        <b/>
        <sz val="12"/>
        <rFont val="宋体"/>
        <family val="0"/>
      </rPr>
      <t>年政府债务发行额</t>
    </r>
  </si>
  <si>
    <r>
      <t>1</t>
    </r>
    <r>
      <rPr>
        <sz val="12"/>
        <rFont val="宋体"/>
        <family val="0"/>
      </rPr>
      <t>．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年政府一般债务发行额</t>
    </r>
  </si>
  <si>
    <r>
      <t>2</t>
    </r>
    <r>
      <rPr>
        <sz val="12"/>
        <rFont val="宋体"/>
        <family val="0"/>
      </rPr>
      <t>．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年政府专项债务发行额</t>
    </r>
  </si>
  <si>
    <r>
      <rPr>
        <b/>
        <sz val="12"/>
        <rFont val="宋体"/>
        <family val="0"/>
      </rPr>
      <t>五、</t>
    </r>
    <r>
      <rPr>
        <b/>
        <sz val="12"/>
        <rFont val="Times New Roman"/>
        <family val="1"/>
      </rPr>
      <t>201</t>
    </r>
    <r>
      <rPr>
        <b/>
        <sz val="11"/>
        <color indexed="8"/>
        <rFont val="Times New Roman"/>
        <family val="1"/>
      </rPr>
      <t>7</t>
    </r>
    <r>
      <rPr>
        <b/>
        <sz val="12"/>
        <rFont val="宋体"/>
        <family val="0"/>
      </rPr>
      <t>年政府债务还本额</t>
    </r>
  </si>
  <si>
    <r>
      <t>1</t>
    </r>
    <r>
      <rPr>
        <sz val="12"/>
        <rFont val="宋体"/>
        <family val="0"/>
      </rPr>
      <t>．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年政府一般债务还本额</t>
    </r>
  </si>
  <si>
    <r>
      <t>2</t>
    </r>
    <r>
      <rPr>
        <sz val="12"/>
        <rFont val="宋体"/>
        <family val="0"/>
      </rPr>
      <t>．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年政府专项债务还本额</t>
    </r>
  </si>
  <si>
    <t>2018年政府债务限额余额情况表</t>
  </si>
  <si>
    <t>表十八</t>
  </si>
  <si>
    <t>区　划</t>
  </si>
  <si>
    <t>2018年底债务余额</t>
  </si>
  <si>
    <t>一般债务</t>
  </si>
  <si>
    <t>专项债务</t>
  </si>
  <si>
    <t xml:space="preserve">政府或有债务 </t>
  </si>
  <si>
    <r>
      <t xml:space="preserve">    </t>
    </r>
    <r>
      <rPr>
        <sz val="14"/>
        <color indexed="8"/>
        <rFont val="宋体"/>
        <family val="0"/>
      </rPr>
      <t>台前县</t>
    </r>
  </si>
  <si>
    <t>2019年台前县新增专项债券项目安排情况表</t>
  </si>
  <si>
    <t>表十九</t>
  </si>
  <si>
    <t>序号</t>
  </si>
  <si>
    <t>使用单位</t>
  </si>
  <si>
    <t>项　目　名　称</t>
  </si>
  <si>
    <t>安排金额</t>
  </si>
  <si>
    <t>合  计</t>
  </si>
  <si>
    <t>一</t>
  </si>
  <si>
    <t>一般债券</t>
  </si>
  <si>
    <t>二</t>
  </si>
  <si>
    <t>专项债券</t>
  </si>
  <si>
    <t>1</t>
  </si>
  <si>
    <t>土地储备中心</t>
  </si>
  <si>
    <t>2019年土地储备专项债券资金</t>
  </si>
  <si>
    <t>2</t>
  </si>
  <si>
    <t>住建局</t>
  </si>
  <si>
    <t>2019年棚户区改造项目新增专项债券资金</t>
  </si>
  <si>
    <t>2019年台前县国有资本经营收入预算表</t>
  </si>
  <si>
    <t>表二十之一</t>
  </si>
  <si>
    <t>利润收入</t>
  </si>
  <si>
    <t>股利、股息收入</t>
  </si>
  <si>
    <t>产权转让收入</t>
  </si>
  <si>
    <t>清算收入</t>
  </si>
  <si>
    <t>其他国有资本经营预算收入</t>
  </si>
  <si>
    <t>本年收入合计</t>
  </si>
  <si>
    <t>上年结转收入</t>
  </si>
  <si>
    <t>2019年台前县国有资本经营支出预算表</t>
  </si>
  <si>
    <t>表二十之二</t>
  </si>
  <si>
    <t>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</si>
  <si>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</si>
  <si>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</si>
  <si>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</si>
  <si>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</si>
  <si>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>本年支出合计</t>
  </si>
  <si>
    <t>结转下年支出</t>
  </si>
  <si>
    <t>2019年本级国有资本经营预算支出表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</si>
  <si>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</si>
  <si>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</si>
  <si>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</si>
  <si>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</si>
  <si>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国有企业改革成本支出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</si>
  <si>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</si>
  <si>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</si>
  <si>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</si>
  <si>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</si>
  <si>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</si>
  <si>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</si>
  <si>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</si>
  <si>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2019年国有资本经营预算转移支付表</t>
  </si>
  <si>
    <t>2019年台前县税收返还和转移支付预算表</t>
  </si>
  <si>
    <t>表二十三</t>
  </si>
  <si>
    <t>县级</t>
  </si>
  <si>
    <t>对下级补助</t>
  </si>
  <si>
    <t>一、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</si>
  <si>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</si>
  <si>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</si>
  <si>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</si>
  <si>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</si>
  <si>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</si>
  <si>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</si>
  <si>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>二、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</si>
  <si>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</si>
  <si>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</si>
  <si>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</si>
  <si>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</si>
  <si>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</si>
  <si>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</si>
  <si>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</si>
  <si>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</si>
  <si>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</si>
  <si>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</si>
  <si>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城乡居民基本医疗保险转移支付收入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</si>
  <si>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</si>
  <si>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</si>
  <si>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</si>
  <si>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</si>
  <si>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</si>
  <si>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</si>
  <si>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</si>
  <si>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</si>
  <si>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公共安全共同财政事权转移支付收入</t>
  </si>
  <si>
    <t xml:space="preserve">      教育共同财政事权转移支付收入</t>
  </si>
  <si>
    <t xml:space="preserve">      社会保障和就业共同财政事权转移支付收入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</si>
  <si>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</si>
  <si>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</si>
  <si>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</si>
  <si>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</si>
  <si>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>三、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</si>
  <si>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</si>
  <si>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</si>
  <si>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</si>
  <si>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</si>
  <si>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</si>
  <si>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</si>
  <si>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</si>
  <si>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</si>
  <si>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</si>
  <si>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</si>
  <si>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</si>
  <si>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</si>
  <si>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</si>
  <si>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</si>
  <si>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</si>
  <si>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</si>
  <si>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</si>
  <si>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</si>
  <si>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</si>
  <si>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其他收入</t>
  </si>
  <si>
    <t>2019年台前县政府性基金转移支付预算表</t>
  </si>
  <si>
    <t>表二十四</t>
  </si>
  <si>
    <t>市本级</t>
  </si>
  <si>
    <t>示范区</t>
  </si>
  <si>
    <t>工业园区</t>
  </si>
  <si>
    <t>开发区</t>
  </si>
  <si>
    <t>华龙区</t>
  </si>
  <si>
    <t>濮阳县</t>
  </si>
  <si>
    <t>清丰县</t>
  </si>
  <si>
    <t>南乐县</t>
  </si>
  <si>
    <t>范县</t>
  </si>
  <si>
    <t>台前县</t>
  </si>
  <si>
    <t>一、文化旅游体育与传媒支出</t>
  </si>
  <si>
    <t xml:space="preserve">    大中型水库移民后期扶持基金支出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</si>
  <si>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</si>
  <si>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</si>
  <si>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</si>
  <si>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</si>
  <si>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</si>
  <si>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</si>
  <si>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</si>
  <si>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</si>
  <si>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</si>
  <si>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</si>
  <si>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</si>
  <si>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</si>
  <si>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</si>
  <si>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>七、资源勘探信息等支出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</si>
  <si>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</si>
  <si>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</si>
  <si>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</si>
  <si>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</si>
  <si>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</si>
  <si>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</si>
  <si>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>合 计</t>
  </si>
  <si>
    <t>2019年县对乡（镇）税收返还和转移支付预算表</t>
  </si>
  <si>
    <t>表二十五</t>
  </si>
  <si>
    <t>乡镇</t>
  </si>
  <si>
    <t>返还性收入</t>
  </si>
  <si>
    <t>一般性转移支付收入</t>
  </si>
  <si>
    <t>专项转移支付收入</t>
  </si>
  <si>
    <t>城关镇</t>
  </si>
  <si>
    <t>侯庙镇</t>
  </si>
  <si>
    <t>孙口镇</t>
  </si>
  <si>
    <t>打渔陈镇</t>
  </si>
  <si>
    <t>后方乡</t>
  </si>
  <si>
    <t>清水河乡</t>
  </si>
  <si>
    <t>马楼镇</t>
  </si>
  <si>
    <t>夹河乡</t>
  </si>
  <si>
    <t>吴坝镇</t>
  </si>
  <si>
    <t>2019年政府债务限额情况表</t>
  </si>
  <si>
    <t>表二十六</t>
  </si>
  <si>
    <t>2019年政府性债务总限额</t>
  </si>
  <si>
    <t>2019年政府性债务余额情况表</t>
  </si>
  <si>
    <t>表二十七</t>
  </si>
  <si>
    <t>2019年债务余额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</si>
</sst>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_$_-;\-* #,##0_$_-;_-* &quot;-&quot;_$_-;_-@_-"/>
    <numFmt numFmtId="178" formatCode="_-&quot;$&quot;\ * #,##0_-;_-&quot;$&quot;\ * #,##0\-;_-&quot;$&quot;\ * &quot;-&quot;_-;_-@_-"/>
    <numFmt numFmtId="179" formatCode="_-&quot;$&quot;* #,##0_-;\-&quot;$&quot;* #,##0_-;_-&quot;$&quot;* &quot;-&quot;_-;_-@_-"/>
    <numFmt numFmtId="180" formatCode="#\ ??/??"/>
    <numFmt numFmtId="181" formatCode="#,##0;\(#,##0\)"/>
    <numFmt numFmtId="182" formatCode="_-* #,##0.00&quot;$&quot;_-;\-* #,##0.00&quot;$&quot;_-;_-* &quot;-&quot;??&quot;$&quot;_-;_-@_-"/>
    <numFmt numFmtId="183" formatCode="_-&quot;$&quot;\ * #,##0.00_-;_-&quot;$&quot;\ * #,##0.00\-;_-&quot;$&quot;\ * &quot;-&quot;??_-;_-@_-"/>
    <numFmt numFmtId="184" formatCode="#,##0;\-#,##0;&quot;-&quot;"/>
    <numFmt numFmtId="185" formatCode="&quot;$&quot;#,##0_);[Red]\(&quot;$&quot;#,##0\)"/>
    <numFmt numFmtId="186" formatCode="&quot;$&quot;\ #,##0.00_-;[Red]&quot;$&quot;\ #,##0.00\-"/>
    <numFmt numFmtId="187" formatCode="#,##0.0_);\(#,##0.0\)"/>
    <numFmt numFmtId="188" formatCode="\$#,##0.00;\(\$#,##0.00\)"/>
    <numFmt numFmtId="189" formatCode="0.0"/>
    <numFmt numFmtId="190" formatCode="_(&quot;$&quot;* #,##0.00_);_(&quot;$&quot;* \(#,##0.00\);_(&quot;$&quot;* &quot;-&quot;??_);_(@_)"/>
    <numFmt numFmtId="191" formatCode="_-* #,##0.00_-;\-* #,##0.00_-;_-* &quot;-&quot;??_-;_-@_-"/>
    <numFmt numFmtId="192" formatCode="\$#,##0;\(\$#,##0\)"/>
    <numFmt numFmtId="193" formatCode="&quot;$&quot;#,##0.00_);[Red]\(&quot;$&quot;#,##0.00\)"/>
    <numFmt numFmtId="194" formatCode="_(&quot;$&quot;* #,##0_);_(&quot;$&quot;* \(#,##0\);_(&quot;$&quot;* &quot;-&quot;_);_(@_)"/>
    <numFmt numFmtId="195" formatCode="yyyy&quot;年&quot;m&quot;月&quot;d&quot;日&quot;;@"/>
    <numFmt numFmtId="196" formatCode="_-* #,##0.00_$_-;\-* #,##0.00_$_-;_-* &quot;-&quot;??_$_-;_-@_-"/>
    <numFmt numFmtId="197" formatCode="_-* #,##0&quot;$&quot;_-;\-* #,##0&quot;$&quot;_-;_-* &quot;-&quot;&quot;$&quot;_-;_-@_-"/>
    <numFmt numFmtId="198" formatCode="0;_琀"/>
    <numFmt numFmtId="199" formatCode="0.0_);[Red]\(0.0\)"/>
    <numFmt numFmtId="200" formatCode="0.00_ "/>
    <numFmt numFmtId="201" formatCode="0_);[Red]\(0\)"/>
    <numFmt numFmtId="202" formatCode="#,##0_);[Red]\(#,##0\)"/>
    <numFmt numFmtId="203" formatCode="0_ "/>
    <numFmt numFmtId="204" formatCode="#,##0.00_ "/>
    <numFmt numFmtId="205" formatCode="#,##0_ "/>
    <numFmt numFmtId="206" formatCode="0.0_ "/>
    <numFmt numFmtId="207" formatCode="_ * #,##0_ ;_ * \-#,##0_ ;_ * &quot;-&quot;??_ ;_ @_ "/>
    <numFmt numFmtId="208" formatCode="00"/>
    <numFmt numFmtId="209" formatCode="#,##0.0_);[Red]\(#,##0.0\)"/>
    <numFmt numFmtId="210" formatCode="0000"/>
  </numFmts>
  <fonts count="10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24"/>
      <name val="文星标宋"/>
      <family val="0"/>
    </font>
    <font>
      <sz val="16"/>
      <name val="宋体"/>
      <family val="0"/>
    </font>
    <font>
      <sz val="14"/>
      <color indexed="8"/>
      <name val="黑体"/>
      <family val="3"/>
    </font>
    <font>
      <sz val="14"/>
      <name val="黑体"/>
      <family val="3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6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b/>
      <sz val="9"/>
      <name val="宋体"/>
      <family val="0"/>
    </font>
    <font>
      <b/>
      <sz val="14"/>
      <name val="黑体"/>
      <family val="3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14"/>
      <name val="宋体"/>
      <family val="0"/>
    </font>
    <font>
      <sz val="13"/>
      <name val="黑体"/>
      <family val="3"/>
    </font>
    <font>
      <sz val="12"/>
      <color indexed="8"/>
      <name val="黑体"/>
      <family val="3"/>
    </font>
    <font>
      <sz val="16"/>
      <name val="楷体_GB2312"/>
      <family val="3"/>
    </font>
    <font>
      <sz val="24"/>
      <color indexed="8"/>
      <name val="文星标宋"/>
      <family val="0"/>
    </font>
    <font>
      <sz val="9"/>
      <name val="宋体"/>
      <family val="0"/>
    </font>
    <font>
      <sz val="14"/>
      <name val="楷体_GB2312"/>
      <family val="3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2"/>
      <name val="仿宋"/>
      <family val="3"/>
    </font>
    <font>
      <sz val="22"/>
      <name val="仿宋"/>
      <family val="3"/>
    </font>
    <font>
      <sz val="15"/>
      <name val="仿宋"/>
      <family val="3"/>
    </font>
    <font>
      <sz val="14"/>
      <name val="仿宋"/>
      <family val="3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7"/>
      <name val="Small Fonts"/>
      <family val="2"/>
    </font>
    <font>
      <sz val="12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0"/>
      <name val="Geneva"/>
      <family val="2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8"/>
      <name val="Times New Roman"/>
      <family val="1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sz val="10"/>
      <name val="楷体"/>
      <family val="3"/>
    </font>
    <font>
      <u val="single"/>
      <sz val="12"/>
      <color indexed="3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0"/>
      <name val="Tms Rmn"/>
      <family val="1"/>
    </font>
    <font>
      <sz val="10"/>
      <name val="Times New Roman"/>
      <family val="1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sz val="12"/>
      <name val="바탕체"/>
      <family val="0"/>
    </font>
    <font>
      <sz val="12"/>
      <color indexed="20"/>
      <name val="宋体"/>
      <family val="0"/>
    </font>
    <font>
      <sz val="12"/>
      <name val="Courier"/>
      <family val="3"/>
    </font>
    <font>
      <b/>
      <sz val="9"/>
      <name val="Arial"/>
      <family val="2"/>
    </font>
    <font>
      <b/>
      <sz val="11"/>
      <color indexed="52"/>
      <name val="宋体"/>
      <family val="0"/>
    </font>
    <font>
      <sz val="10"/>
      <color indexed="8"/>
      <name val="Arial"/>
      <family val="2"/>
    </font>
    <font>
      <sz val="11"/>
      <color indexed="20"/>
      <name val="Tahoma"/>
      <family val="2"/>
    </font>
    <font>
      <sz val="12"/>
      <name val="Helv"/>
      <family val="2"/>
    </font>
    <font>
      <b/>
      <sz val="12"/>
      <name val="Arial"/>
      <family val="2"/>
    </font>
    <font>
      <sz val="11"/>
      <color indexed="20"/>
      <name val="微软雅黑"/>
      <family val="2"/>
    </font>
    <font>
      <sz val="12"/>
      <color indexed="9"/>
      <name val="Helv"/>
      <family val="2"/>
    </font>
    <font>
      <b/>
      <sz val="18"/>
      <name val="Arial"/>
      <family val="2"/>
    </font>
    <font>
      <b/>
      <sz val="14"/>
      <name val="楷体"/>
      <family val="3"/>
    </font>
    <font>
      <sz val="12"/>
      <name val="官帕眉"/>
      <family val="0"/>
    </font>
    <font>
      <sz val="12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1"/>
      <color indexed="17"/>
      <name val="微软雅黑"/>
      <family val="2"/>
    </font>
    <font>
      <sz val="10"/>
      <name val="MS Sans Serif"/>
      <family val="2"/>
    </font>
    <font>
      <sz val="11"/>
      <color indexed="17"/>
      <name val="Tahoma"/>
      <family val="2"/>
    </font>
    <font>
      <b/>
      <sz val="11"/>
      <color indexed="8"/>
      <name val="Times New Roman"/>
      <family val="1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2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7" fillId="4" borderId="1" applyNumberFormat="0" applyAlignment="0" applyProtection="0"/>
    <xf numFmtId="0" fontId="3" fillId="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0" fillId="0" borderId="0">
      <alignment vertical="center"/>
      <protection/>
    </xf>
    <xf numFmtId="0" fontId="5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58" fillId="8" borderId="0" applyNumberFormat="0" applyBorder="0" applyAlignment="0" applyProtection="0"/>
    <xf numFmtId="0" fontId="50" fillId="8" borderId="0" applyNumberFormat="0" applyBorder="0" applyAlignment="0" applyProtection="0"/>
    <xf numFmtId="0" fontId="43" fillId="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76" fontId="65" fillId="0" borderId="2" applyFill="0" applyProtection="0">
      <alignment horizontal="right"/>
    </xf>
    <xf numFmtId="0" fontId="46" fillId="9" borderId="0" applyNumberFormat="0" applyBorder="0" applyAlignment="0" applyProtection="0"/>
    <xf numFmtId="0" fontId="44" fillId="7" borderId="0" applyNumberFormat="0" applyBorder="0" applyAlignment="0" applyProtection="0"/>
    <xf numFmtId="0" fontId="49" fillId="0" borderId="0">
      <alignment/>
      <protection/>
    </xf>
    <xf numFmtId="0" fontId="4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60" fillId="8" borderId="0" applyNumberFormat="0" applyBorder="0" applyAlignment="0" applyProtection="0"/>
    <xf numFmtId="0" fontId="3" fillId="0" borderId="0">
      <alignment vertical="center"/>
      <protection/>
    </xf>
    <xf numFmtId="0" fontId="43" fillId="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44" fillId="11" borderId="0" applyNumberFormat="0" applyBorder="0" applyAlignment="0" applyProtection="0"/>
    <xf numFmtId="0" fontId="60" fillId="8" borderId="0" applyNumberFormat="0" applyBorder="0" applyAlignment="0" applyProtection="0"/>
    <xf numFmtId="0" fontId="0" fillId="6" borderId="3" applyNumberFormat="0" applyFont="0" applyAlignment="0" applyProtection="0"/>
    <xf numFmtId="0" fontId="28" fillId="0" borderId="0">
      <alignment/>
      <protection/>
    </xf>
    <xf numFmtId="0" fontId="3" fillId="13" borderId="0" applyNumberFormat="0" applyBorder="0" applyAlignment="0" applyProtection="0"/>
    <xf numFmtId="0" fontId="44" fillId="11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46" fillId="5" borderId="0" applyNumberFormat="0" applyBorder="0" applyAlignment="0" applyProtection="0"/>
    <xf numFmtId="0" fontId="0" fillId="0" borderId="0">
      <alignment/>
      <protection/>
    </xf>
    <xf numFmtId="0" fontId="3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44" fillId="14" borderId="0" applyNumberFormat="0" applyBorder="0" applyAlignment="0" applyProtection="0"/>
    <xf numFmtId="0" fontId="50" fillId="8" borderId="0" applyNumberFormat="0" applyBorder="0" applyAlignment="0" applyProtection="0"/>
    <xf numFmtId="0" fontId="71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44" fillId="15" borderId="0" applyNumberFormat="0" applyBorder="0" applyAlignment="0" applyProtection="0"/>
    <xf numFmtId="0" fontId="3" fillId="10" borderId="0" applyNumberFormat="0" applyBorder="0" applyAlignment="0" applyProtection="0"/>
    <xf numFmtId="0" fontId="0" fillId="0" borderId="0">
      <alignment/>
      <protection/>
    </xf>
    <xf numFmtId="0" fontId="46" fillId="5" borderId="0" applyNumberFormat="0" applyBorder="0" applyAlignment="0" applyProtection="0"/>
    <xf numFmtId="0" fontId="44" fillId="16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73" fillId="0" borderId="5" applyNumberFormat="0" applyFill="0" applyAlignment="0" applyProtection="0"/>
    <xf numFmtId="0" fontId="60" fillId="8" borderId="0" applyNumberFormat="0" applyBorder="0" applyAlignment="0" applyProtection="0"/>
    <xf numFmtId="0" fontId="0" fillId="0" borderId="0">
      <alignment/>
      <protection/>
    </xf>
    <xf numFmtId="0" fontId="46" fillId="17" borderId="0" applyNumberFormat="0" applyBorder="0" applyAlignment="0" applyProtection="0"/>
    <xf numFmtId="0" fontId="44" fillId="7" borderId="0" applyNumberFormat="0" applyBorder="0" applyAlignment="0" applyProtection="0"/>
    <xf numFmtId="0" fontId="46" fillId="14" borderId="0" applyNumberFormat="0" applyBorder="0" applyAlignment="0" applyProtection="0"/>
    <xf numFmtId="0" fontId="3" fillId="10" borderId="0" applyNumberFormat="0" applyBorder="0" applyAlignment="0" applyProtection="0"/>
    <xf numFmtId="0" fontId="50" fillId="8" borderId="0" applyNumberFormat="0" applyBorder="0" applyAlignment="0" applyProtection="0"/>
    <xf numFmtId="0" fontId="70" fillId="0" borderId="6" applyNumberFormat="0" applyFill="0" applyAlignment="0" applyProtection="0"/>
    <xf numFmtId="0" fontId="58" fillId="8" borderId="0" applyNumberFormat="0" applyBorder="0" applyAlignment="0" applyProtection="0"/>
    <xf numFmtId="0" fontId="44" fillId="7" borderId="0" applyNumberFormat="0" applyBorder="0" applyAlignment="0" applyProtection="0"/>
    <xf numFmtId="0" fontId="64" fillId="18" borderId="7" applyNumberFormat="0" applyAlignment="0" applyProtection="0"/>
    <xf numFmtId="0" fontId="74" fillId="18" borderId="1" applyNumberFormat="0" applyAlignment="0" applyProtection="0"/>
    <xf numFmtId="0" fontId="3" fillId="13" borderId="0" applyNumberFormat="0" applyBorder="0" applyAlignment="0" applyProtection="0"/>
    <xf numFmtId="0" fontId="55" fillId="9" borderId="8" applyNumberFormat="0" applyAlignment="0" applyProtection="0"/>
    <xf numFmtId="0" fontId="3" fillId="6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4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5" fillId="0" borderId="10" applyNumberFormat="0" applyFill="0" applyAlignment="0" applyProtection="0"/>
    <xf numFmtId="0" fontId="76" fillId="0" borderId="11" applyNumberFormat="0" applyFill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0" fillId="0" borderId="0">
      <alignment vertical="center"/>
      <protection/>
    </xf>
    <xf numFmtId="0" fontId="25" fillId="0" borderId="12" applyNumberFormat="0" applyFill="0" applyAlignment="0" applyProtection="0"/>
    <xf numFmtId="0" fontId="50" fillId="8" borderId="0" applyNumberFormat="0" applyBorder="0" applyAlignment="0" applyProtection="0"/>
    <xf numFmtId="0" fontId="43" fillId="2" borderId="0" applyNumberFormat="0" applyBorder="0" applyAlignment="0" applyProtection="0"/>
    <xf numFmtId="0" fontId="51" fillId="21" borderId="0" applyNumberFormat="0" applyBorder="0" applyAlignment="0" applyProtection="0"/>
    <xf numFmtId="0" fontId="3" fillId="2" borderId="0" applyNumberFormat="0" applyBorder="0" applyAlignment="0" applyProtection="0"/>
    <xf numFmtId="0" fontId="54" fillId="21" borderId="0" applyNumberFormat="0" applyBorder="0" applyAlignment="0" applyProtection="0"/>
    <xf numFmtId="0" fontId="65" fillId="0" borderId="0" applyNumberFormat="0" applyFill="0" applyBorder="0" applyAlignment="0" applyProtection="0"/>
    <xf numFmtId="0" fontId="64" fillId="7" borderId="7" applyNumberFormat="0" applyAlignment="0" applyProtection="0"/>
    <xf numFmtId="0" fontId="3" fillId="22" borderId="0" applyNumberFormat="0" applyBorder="0" applyAlignment="0" applyProtection="0"/>
    <xf numFmtId="0" fontId="44" fillId="17" borderId="0" applyNumberFormat="0" applyBorder="0" applyAlignment="0" applyProtection="0"/>
    <xf numFmtId="0" fontId="43" fillId="2" borderId="0" applyNumberFormat="0" applyBorder="0" applyAlignment="0" applyProtection="0"/>
    <xf numFmtId="0" fontId="3" fillId="22" borderId="0" applyNumberFormat="0" applyBorder="0" applyAlignment="0" applyProtection="0"/>
    <xf numFmtId="0" fontId="27" fillId="6" borderId="0" applyNumberFormat="0" applyBorder="0" applyAlignment="0" applyProtection="0"/>
    <xf numFmtId="0" fontId="43" fillId="2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44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4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44" fillId="24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/>
      <protection/>
    </xf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3" fillId="4" borderId="0" applyNumberFormat="0" applyBorder="0" applyAlignment="0" applyProtection="0"/>
    <xf numFmtId="0" fontId="28" fillId="0" borderId="0">
      <alignment/>
      <protection/>
    </xf>
    <xf numFmtId="0" fontId="78" fillId="0" borderId="0">
      <alignment/>
      <protection/>
    </xf>
    <xf numFmtId="0" fontId="44" fillId="4" borderId="0" applyNumberFormat="0" applyBorder="0" applyAlignment="0" applyProtection="0"/>
    <xf numFmtId="0" fontId="78" fillId="0" borderId="0">
      <alignment/>
      <protection/>
    </xf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65" fillId="0" borderId="0">
      <alignment/>
      <protection/>
    </xf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7" borderId="7" applyNumberFormat="0" applyAlignment="0" applyProtection="0"/>
    <xf numFmtId="0" fontId="48" fillId="0" borderId="13" applyNumberFormat="0" applyFill="0" applyAlignment="0" applyProtection="0"/>
    <xf numFmtId="0" fontId="78" fillId="0" borderId="0">
      <alignment/>
      <protection/>
    </xf>
    <xf numFmtId="0" fontId="65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76" fillId="0" borderId="11" applyNumberFormat="0" applyFill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4" fillId="3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9" borderId="0" applyNumberFormat="0" applyBorder="0" applyAlignment="0" applyProtection="0"/>
    <xf numFmtId="0" fontId="49" fillId="0" borderId="0">
      <alignment/>
      <protection/>
    </xf>
    <xf numFmtId="0" fontId="51" fillId="21" borderId="0" applyNumberFormat="0" applyBorder="0" applyAlignment="0" applyProtection="0"/>
    <xf numFmtId="0" fontId="27" fillId="6" borderId="0" applyNumberFormat="0" applyBorder="0" applyAlignment="0" applyProtection="0"/>
    <xf numFmtId="0" fontId="3" fillId="0" borderId="0">
      <alignment vertical="center"/>
      <protection/>
    </xf>
    <xf numFmtId="0" fontId="43" fillId="2" borderId="0" applyNumberFormat="0" applyBorder="0" applyAlignment="0" applyProtection="0"/>
    <xf numFmtId="0" fontId="49" fillId="0" borderId="0">
      <alignment/>
      <protection/>
    </xf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49" fillId="0" borderId="0">
      <alignment/>
      <protection/>
    </xf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50" fillId="8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28" fillId="0" borderId="0">
      <alignment/>
      <protection/>
    </xf>
    <xf numFmtId="0" fontId="52" fillId="2" borderId="0" applyNumberFormat="0" applyBorder="0" applyAlignment="0" applyProtection="0"/>
    <xf numFmtId="0" fontId="78" fillId="0" borderId="0">
      <alignment/>
      <protection/>
    </xf>
    <xf numFmtId="0" fontId="0" fillId="0" borderId="0">
      <alignment/>
      <protection/>
    </xf>
    <xf numFmtId="0" fontId="48" fillId="0" borderId="13" applyNumberFormat="0" applyFill="0" applyAlignment="0" applyProtection="0"/>
    <xf numFmtId="0" fontId="7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78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9" fillId="0" borderId="14" applyNumberFormat="0" applyFill="0" applyAlignment="0" applyProtection="0"/>
    <xf numFmtId="0" fontId="3" fillId="12" borderId="0" applyNumberFormat="0" applyBorder="0" applyAlignment="0" applyProtection="0"/>
    <xf numFmtId="0" fontId="0" fillId="0" borderId="0">
      <alignment/>
      <protection/>
    </xf>
    <xf numFmtId="0" fontId="3" fillId="12" borderId="0" applyNumberFormat="0" applyBorder="0" applyAlignment="0" applyProtection="0"/>
    <xf numFmtId="0" fontId="59" fillId="0" borderId="14" applyNumberFormat="0" applyFill="0" applyAlignment="0" applyProtection="0"/>
    <xf numFmtId="0" fontId="27" fillId="12" borderId="0" applyNumberFormat="0" applyBorder="0" applyAlignment="0" applyProtection="0"/>
    <xf numFmtId="0" fontId="3" fillId="12" borderId="0" applyNumberFormat="0" applyBorder="0" applyAlignment="0" applyProtection="0"/>
    <xf numFmtId="0" fontId="59" fillId="0" borderId="14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50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4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46" fillId="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60" fillId="8" borderId="0" applyNumberFormat="0" applyBorder="0" applyAlignment="0" applyProtection="0"/>
    <xf numFmtId="0" fontId="43" fillId="2" borderId="0" applyNumberFormat="0" applyBorder="0" applyAlignment="0" applyProtection="0"/>
    <xf numFmtId="0" fontId="8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50" fillId="8" borderId="0" applyNumberFormat="0" applyBorder="0" applyAlignment="0" applyProtection="0"/>
    <xf numFmtId="0" fontId="3" fillId="8" borderId="0" applyNumberFormat="0" applyBorder="0" applyAlignment="0" applyProtection="0"/>
    <xf numFmtId="0" fontId="65" fillId="0" borderId="0">
      <alignment/>
      <protection/>
    </xf>
    <xf numFmtId="0" fontId="60" fillId="8" borderId="0" applyNumberFormat="0" applyBorder="0" applyAlignment="0" applyProtection="0"/>
    <xf numFmtId="0" fontId="3" fillId="8" borderId="0" applyNumberFormat="0" applyBorder="0" applyAlignment="0" applyProtection="0"/>
    <xf numFmtId="0" fontId="44" fillId="24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44" fillId="24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0" fillId="0" borderId="0">
      <alignment vertical="center"/>
      <protection/>
    </xf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60" fillId="8" borderId="0" applyNumberFormat="0" applyBorder="0" applyAlignment="0" applyProtection="0"/>
    <xf numFmtId="0" fontId="3" fillId="22" borderId="0" applyNumberFormat="0" applyBorder="0" applyAlignment="0" applyProtection="0"/>
    <xf numFmtId="0" fontId="51" fillId="21" borderId="0" applyNumberFormat="0" applyBorder="0" applyAlignment="0" applyProtection="0"/>
    <xf numFmtId="0" fontId="3" fillId="2" borderId="0" applyNumberFormat="0" applyBorder="0" applyAlignment="0" applyProtection="0"/>
    <xf numFmtId="0" fontId="58" fillId="8" borderId="0" applyNumberFormat="0" applyBorder="0" applyAlignment="0" applyProtection="0"/>
    <xf numFmtId="0" fontId="3" fillId="2" borderId="0" applyNumberFormat="0" applyBorder="0" applyAlignment="0" applyProtection="0"/>
    <xf numFmtId="0" fontId="58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6" fillId="14" borderId="0" applyNumberFormat="0" applyBorder="0" applyAlignment="0" applyProtection="0"/>
    <xf numFmtId="38" fontId="0" fillId="0" borderId="0" applyFont="0" applyFill="0" applyBorder="0" applyAlignment="0" applyProtection="0"/>
    <xf numFmtId="0" fontId="51" fillId="21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44" fillId="3" borderId="0" applyNumberFormat="0" applyBorder="0" applyAlignment="0" applyProtection="0"/>
    <xf numFmtId="0" fontId="0" fillId="0" borderId="0">
      <alignment/>
      <protection/>
    </xf>
    <xf numFmtId="0" fontId="3" fillId="2" borderId="0" applyNumberFormat="0" applyBorder="0" applyAlignment="0" applyProtection="0"/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0" borderId="0">
      <alignment vertical="center"/>
      <protection/>
    </xf>
    <xf numFmtId="0" fontId="27" fillId="12" borderId="0" applyNumberFormat="0" applyBorder="0" applyAlignment="0" applyProtection="0"/>
    <xf numFmtId="0" fontId="3" fillId="2" borderId="0" applyNumberFormat="0" applyBorder="0" applyAlignment="0" applyProtection="0"/>
    <xf numFmtId="0" fontId="44" fillId="3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44" fillId="3" borderId="0" applyNumberFormat="0" applyBorder="0" applyAlignment="0" applyProtection="0"/>
    <xf numFmtId="0" fontId="3" fillId="2" borderId="0" applyNumberFormat="0" applyBorder="0" applyAlignment="0" applyProtection="0"/>
    <xf numFmtId="0" fontId="44" fillId="3" borderId="0" applyNumberFormat="0" applyBorder="0" applyAlignment="0" applyProtection="0"/>
    <xf numFmtId="0" fontId="43" fillId="2" borderId="0" applyNumberFormat="0" applyBorder="0" applyAlignment="0" applyProtection="0"/>
    <xf numFmtId="0" fontId="50" fillId="8" borderId="0" applyNumberFormat="0" applyBorder="0" applyAlignment="0" applyProtection="0"/>
    <xf numFmtId="0" fontId="44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/>
      <protection/>
    </xf>
    <xf numFmtId="0" fontId="44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4" fontId="0" fillId="0" borderId="0" applyFont="0" applyFill="0" applyBorder="0" applyAlignment="0" applyProtection="0"/>
    <xf numFmtId="0" fontId="44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52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8" fontId="0" fillId="0" borderId="0" applyFont="0" applyFill="0" applyBorder="0" applyAlignment="0" applyProtection="0"/>
    <xf numFmtId="0" fontId="44" fillId="15" borderId="0" applyNumberFormat="0" applyBorder="0" applyAlignment="0" applyProtection="0"/>
    <xf numFmtId="0" fontId="60" fillId="8" borderId="0" applyNumberFormat="0" applyBorder="0" applyAlignment="0" applyProtection="0"/>
    <xf numFmtId="0" fontId="3" fillId="0" borderId="0">
      <alignment vertical="center"/>
      <protection/>
    </xf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6" fillId="4" borderId="0" applyNumberFormat="0" applyBorder="0" applyAlignment="0" applyProtection="0"/>
    <xf numFmtId="0" fontId="44" fillId="11" borderId="0" applyNumberFormat="0" applyBorder="0" applyAlignment="0" applyProtection="0"/>
    <xf numFmtId="0" fontId="50" fillId="8" borderId="0" applyNumberFormat="0" applyBorder="0" applyAlignment="0" applyProtection="0"/>
    <xf numFmtId="0" fontId="3" fillId="0" borderId="0">
      <alignment vertical="center"/>
      <protection/>
    </xf>
    <xf numFmtId="0" fontId="60" fillId="8" borderId="0" applyNumberFormat="0" applyBorder="0" applyAlignment="0" applyProtection="0"/>
    <xf numFmtId="0" fontId="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4" fillId="11" borderId="0" applyNumberFormat="0" applyBorder="0" applyAlignment="0" applyProtection="0"/>
    <xf numFmtId="0" fontId="3" fillId="13" borderId="0" applyNumberFormat="0" applyBorder="0" applyAlignment="0" applyProtection="0"/>
    <xf numFmtId="0" fontId="44" fillId="11" borderId="0" applyNumberFormat="0" applyBorder="0" applyAlignment="0" applyProtection="0"/>
    <xf numFmtId="0" fontId="3" fillId="13" borderId="0" applyNumberFormat="0" applyBorder="0" applyAlignment="0" applyProtection="0"/>
    <xf numFmtId="0" fontId="44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60" fillId="8" borderId="0" applyNumberFormat="0" applyBorder="0" applyAlignment="0" applyProtection="0"/>
    <xf numFmtId="0" fontId="44" fillId="11" borderId="0" applyNumberFormat="0" applyBorder="0" applyAlignment="0" applyProtection="0"/>
    <xf numFmtId="40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12" borderId="0" applyNumberFormat="0" applyBorder="0" applyAlignment="0" applyProtection="0"/>
    <xf numFmtId="0" fontId="44" fillId="15" borderId="0" applyNumberFormat="0" applyBorder="0" applyAlignment="0" applyProtection="0"/>
    <xf numFmtId="0" fontId="25" fillId="0" borderId="15" applyNumberFormat="0" applyFill="0" applyAlignment="0" applyProtection="0"/>
    <xf numFmtId="0" fontId="44" fillId="10" borderId="0" applyNumberFormat="0" applyBorder="0" applyAlignment="0" applyProtection="0"/>
    <xf numFmtId="0" fontId="60" fillId="8" borderId="0" applyNumberFormat="0" applyBorder="0" applyAlignment="0" applyProtection="0"/>
    <xf numFmtId="0" fontId="46" fillId="9" borderId="0" applyNumberFormat="0" applyBorder="0" applyAlignment="0" applyProtection="0"/>
    <xf numFmtId="0" fontId="3" fillId="22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15" borderId="0" applyNumberFormat="0" applyBorder="0" applyAlignment="0" applyProtection="0"/>
    <xf numFmtId="0" fontId="25" fillId="0" borderId="15" applyNumberFormat="0" applyFill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25" fillId="0" borderId="15" applyNumberFormat="0" applyFill="0" applyAlignment="0" applyProtection="0"/>
    <xf numFmtId="0" fontId="44" fillId="10" borderId="0" applyNumberFormat="0" applyBorder="0" applyAlignment="0" applyProtection="0"/>
    <xf numFmtId="0" fontId="3" fillId="22" borderId="0" applyNumberFormat="0" applyBorder="0" applyAlignment="0" applyProtection="0"/>
    <xf numFmtId="0" fontId="4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15" applyNumberFormat="0" applyFill="0" applyAlignment="0" applyProtection="0"/>
    <xf numFmtId="0" fontId="3" fillId="22" borderId="0" applyNumberFormat="0" applyBorder="0" applyAlignment="0" applyProtection="0"/>
    <xf numFmtId="0" fontId="42" fillId="25" borderId="0" applyNumberFormat="0" applyBorder="0" applyAlignment="0" applyProtection="0"/>
    <xf numFmtId="0" fontId="4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42" fillId="2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84" fontId="85" fillId="0" borderId="0" applyFill="0" applyBorder="0" applyAlignment="0">
      <protection/>
    </xf>
    <xf numFmtId="0" fontId="3" fillId="4" borderId="0" applyNumberFormat="0" applyBorder="0" applyAlignment="0" applyProtection="0"/>
    <xf numFmtId="0" fontId="60" fillId="8" borderId="0" applyNumberFormat="0" applyBorder="0" applyAlignment="0" applyProtection="0"/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60" fillId="8" borderId="0" applyNumberFormat="0" applyBorder="0" applyAlignment="0" applyProtection="0"/>
    <xf numFmtId="0" fontId="3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44" fillId="15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60" fillId="8" borderId="0" applyNumberFormat="0" applyBorder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4" fillId="15" borderId="0" applyNumberFormat="0" applyBorder="0" applyAlignment="0" applyProtection="0"/>
    <xf numFmtId="0" fontId="3" fillId="4" borderId="0" applyNumberFormat="0" applyBorder="0" applyAlignment="0" applyProtection="0"/>
    <xf numFmtId="0" fontId="44" fillId="15" borderId="0" applyNumberFormat="0" applyBorder="0" applyAlignment="0" applyProtection="0"/>
    <xf numFmtId="0" fontId="50" fillId="8" borderId="0" applyNumberFormat="0" applyBorder="0" applyAlignment="0" applyProtection="0"/>
    <xf numFmtId="0" fontId="3" fillId="4" borderId="0" applyNumberFormat="0" applyBorder="0" applyAlignment="0" applyProtection="0"/>
    <xf numFmtId="0" fontId="44" fillId="15" borderId="0" applyNumberFormat="0" applyBorder="0" applyAlignment="0" applyProtection="0"/>
    <xf numFmtId="0" fontId="5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50" fillId="8" borderId="0" applyNumberFormat="0" applyBorder="0" applyAlignment="0" applyProtection="0"/>
    <xf numFmtId="0" fontId="3" fillId="4" borderId="0" applyNumberFormat="0" applyBorder="0" applyAlignment="0" applyProtection="0"/>
    <xf numFmtId="0" fontId="87" fillId="0" borderId="0">
      <alignment/>
      <protection/>
    </xf>
    <xf numFmtId="0" fontId="0" fillId="0" borderId="0">
      <alignment vertical="center"/>
      <protection/>
    </xf>
    <xf numFmtId="0" fontId="44" fillId="15" borderId="0" applyNumberFormat="0" applyBorder="0" applyAlignment="0" applyProtection="0"/>
    <xf numFmtId="0" fontId="5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1" borderId="0" applyNumberFormat="0" applyBorder="0" applyAlignment="0" applyProtection="0"/>
    <xf numFmtId="0" fontId="3" fillId="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4" fillId="11" borderId="0" applyNumberFormat="0" applyBorder="0" applyAlignment="0" applyProtection="0"/>
    <xf numFmtId="0" fontId="3" fillId="5" borderId="0" applyNumberFormat="0" applyBorder="0" applyAlignment="0" applyProtection="0"/>
    <xf numFmtId="0" fontId="43" fillId="2" borderId="0" applyNumberFormat="0" applyBorder="0" applyAlignment="0" applyProtection="0"/>
    <xf numFmtId="0" fontId="44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6" fillId="17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46" fillId="9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46" fillId="17" borderId="0" applyNumberFormat="0" applyBorder="0" applyAlignment="0" applyProtection="0"/>
    <xf numFmtId="0" fontId="3" fillId="5" borderId="0" applyNumberFormat="0" applyBorder="0" applyAlignment="0" applyProtection="0"/>
    <xf numFmtId="0" fontId="46" fillId="24" borderId="0" applyNumberFormat="0" applyBorder="0" applyAlignment="0" applyProtection="0"/>
    <xf numFmtId="0" fontId="3" fillId="5" borderId="0" applyNumberFormat="0" applyBorder="0" applyAlignment="0" applyProtection="0"/>
    <xf numFmtId="0" fontId="46" fillId="17" borderId="0" applyNumberFormat="0" applyBorder="0" applyAlignment="0" applyProtection="0"/>
    <xf numFmtId="0" fontId="46" fillId="14" borderId="0" applyNumberFormat="0" applyBorder="0" applyAlignment="0" applyProtection="0"/>
    <xf numFmtId="0" fontId="3" fillId="5" borderId="0" applyNumberFormat="0" applyBorder="0" applyAlignment="0" applyProtection="0"/>
    <xf numFmtId="0" fontId="50" fillId="8" borderId="0" applyNumberFormat="0" applyBorder="0" applyAlignment="0" applyProtection="0"/>
    <xf numFmtId="0" fontId="67" fillId="0" borderId="0">
      <alignment/>
      <protection/>
    </xf>
    <xf numFmtId="0" fontId="3" fillId="5" borderId="0" applyNumberFormat="0" applyBorder="0" applyAlignment="0" applyProtection="0"/>
    <xf numFmtId="0" fontId="44" fillId="3" borderId="0" applyNumberFormat="0" applyBorder="0" applyAlignment="0" applyProtection="0"/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60" fillId="8" borderId="0" applyNumberFormat="0" applyBorder="0" applyAlignment="0" applyProtection="0"/>
    <xf numFmtId="0" fontId="0" fillId="0" borderId="0">
      <alignment vertical="center"/>
      <protection/>
    </xf>
    <xf numFmtId="0" fontId="44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4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4" fillId="24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64" fillId="7" borderId="7" applyNumberFormat="0" applyAlignment="0" applyProtection="0"/>
    <xf numFmtId="0" fontId="27" fillId="6" borderId="0" applyNumberFormat="0" applyBorder="0" applyAlignment="0" applyProtection="0"/>
    <xf numFmtId="0" fontId="46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89" fillId="8" borderId="0" applyNumberFormat="0" applyBorder="0" applyAlignment="0" applyProtection="0"/>
    <xf numFmtId="0" fontId="3" fillId="10" borderId="0" applyNumberFormat="0" applyBorder="0" applyAlignment="0" applyProtection="0"/>
    <xf numFmtId="0" fontId="50" fillId="8" borderId="0" applyNumberFormat="0" applyBorder="0" applyAlignment="0" applyProtection="0"/>
    <xf numFmtId="0" fontId="3" fillId="10" borderId="0" applyNumberFormat="0" applyBorder="0" applyAlignment="0" applyProtection="0"/>
    <xf numFmtId="0" fontId="67" fillId="0" borderId="0">
      <alignment/>
      <protection/>
    </xf>
    <xf numFmtId="0" fontId="27" fillId="2" borderId="0" applyNumberFormat="0" applyBorder="0" applyAlignment="0" applyProtection="0"/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78" fillId="0" borderId="0">
      <alignment/>
      <protection locked="0"/>
    </xf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10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>
      <alignment vertical="center"/>
      <protection/>
    </xf>
    <xf numFmtId="0" fontId="3" fillId="13" borderId="0" applyNumberFormat="0" applyBorder="0" applyAlignment="0" applyProtection="0"/>
    <xf numFmtId="0" fontId="43" fillId="2" borderId="0" applyNumberFormat="0" applyBorder="0" applyAlignment="0" applyProtection="0"/>
    <xf numFmtId="0" fontId="50" fillId="8" borderId="0" applyNumberFormat="0" applyBorder="0" applyAlignment="0" applyProtection="0"/>
    <xf numFmtId="0" fontId="46" fillId="7" borderId="0" applyNumberFormat="0" applyBorder="0" applyAlignment="0" applyProtection="0"/>
    <xf numFmtId="0" fontId="58" fillId="8" borderId="0" applyNumberFormat="0" applyBorder="0" applyAlignment="0" applyProtection="0"/>
    <xf numFmtId="0" fontId="3" fillId="13" borderId="0" applyNumberFormat="0" applyBorder="0" applyAlignment="0" applyProtection="0"/>
    <xf numFmtId="0" fontId="0" fillId="27" borderId="0" applyNumberFormat="0" applyFon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86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53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3" fillId="13" borderId="0" applyNumberFormat="0" applyBorder="0" applyAlignment="0" applyProtection="0"/>
    <xf numFmtId="0" fontId="0" fillId="0" borderId="0">
      <alignment/>
      <protection/>
    </xf>
    <xf numFmtId="0" fontId="44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37" fontId="45" fillId="0" borderId="0">
      <alignment/>
      <protection/>
    </xf>
    <xf numFmtId="0" fontId="52" fillId="2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76" fillId="0" borderId="11" applyNumberFormat="0" applyFill="0" applyAlignment="0" applyProtection="0"/>
    <xf numFmtId="0" fontId="3" fillId="5" borderId="0" applyNumberFormat="0" applyBorder="0" applyAlignment="0" applyProtection="0"/>
    <xf numFmtId="0" fontId="0" fillId="6" borderId="3" applyNumberFormat="0" applyFont="0" applyAlignment="0" applyProtection="0"/>
    <xf numFmtId="0" fontId="76" fillId="0" borderId="11" applyNumberFormat="0" applyFill="0" applyAlignment="0" applyProtection="0"/>
    <xf numFmtId="0" fontId="3" fillId="5" borderId="0" applyNumberFormat="0" applyBorder="0" applyAlignment="0" applyProtection="0"/>
    <xf numFmtId="0" fontId="76" fillId="0" borderId="11" applyNumberFormat="0" applyFill="0" applyAlignment="0" applyProtection="0"/>
    <xf numFmtId="0" fontId="3" fillId="5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 vertical="center"/>
      <protection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41" fontId="0" fillId="0" borderId="0" applyFont="0" applyFill="0" applyBorder="0" applyAlignment="0" applyProtection="0"/>
    <xf numFmtId="0" fontId="50" fillId="8" borderId="0" applyNumberFormat="0" applyBorder="0" applyAlignment="0" applyProtection="0"/>
    <xf numFmtId="0" fontId="0" fillId="0" borderId="0">
      <alignment vertical="center"/>
      <protection/>
    </xf>
    <xf numFmtId="0" fontId="3" fillId="20" borderId="0" applyNumberFormat="0" applyBorder="0" applyAlignment="0" applyProtection="0"/>
    <xf numFmtId="0" fontId="58" fillId="8" borderId="0" applyNumberFormat="0" applyBorder="0" applyAlignment="0" applyProtection="0"/>
    <xf numFmtId="0" fontId="3" fillId="20" borderId="0" applyNumberFormat="0" applyBorder="0" applyAlignment="0" applyProtection="0"/>
    <xf numFmtId="0" fontId="43" fillId="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6" fillId="7" borderId="0" applyNumberFormat="0" applyBorder="0" applyAlignment="0" applyProtection="0"/>
    <xf numFmtId="0" fontId="60" fillId="8" borderId="0" applyNumberFormat="0" applyBorder="0" applyAlignment="0" applyProtection="0"/>
    <xf numFmtId="0" fontId="3" fillId="20" borderId="0" applyNumberFormat="0" applyBorder="0" applyAlignment="0" applyProtection="0"/>
    <xf numFmtId="0" fontId="50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91" fillId="0" borderId="0" applyProtection="0">
      <alignment/>
    </xf>
    <xf numFmtId="0" fontId="27" fillId="12" borderId="0" applyNumberFormat="0" applyBorder="0" applyAlignment="0" applyProtection="0"/>
    <xf numFmtId="0" fontId="44" fillId="3" borderId="0" applyNumberFormat="0" applyBorder="0" applyAlignment="0" applyProtection="0"/>
    <xf numFmtId="0" fontId="88" fillId="0" borderId="0" applyProtection="0">
      <alignment/>
    </xf>
    <xf numFmtId="0" fontId="44" fillId="3" borderId="0" applyNumberFormat="0" applyBorder="0" applyAlignment="0" applyProtection="0"/>
    <xf numFmtId="0" fontId="52" fillId="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27" fillId="6" borderId="0" applyNumberFormat="0" applyBorder="0" applyAlignment="0" applyProtection="0"/>
    <xf numFmtId="0" fontId="44" fillId="11" borderId="0" applyNumberFormat="0" applyBorder="0" applyAlignment="0" applyProtection="0"/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5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5" borderId="0" applyNumberFormat="0" applyBorder="0" applyAlignment="0" applyProtection="0"/>
    <xf numFmtId="0" fontId="27" fillId="4" borderId="0" applyNumberFormat="0" applyBorder="0" applyAlignment="0" applyProtection="0"/>
    <xf numFmtId="0" fontId="52" fillId="2" borderId="0" applyNumberFormat="0" applyBorder="0" applyAlignment="0" applyProtection="0"/>
    <xf numFmtId="0" fontId="27" fillId="7" borderId="0" applyNumberFormat="0" applyBorder="0" applyAlignment="0" applyProtection="0"/>
    <xf numFmtId="0" fontId="44" fillId="15" borderId="0" applyNumberFormat="0" applyBorder="0" applyAlignment="0" applyProtection="0"/>
    <xf numFmtId="0" fontId="60" fillId="8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88" fontId="67" fillId="0" borderId="0">
      <alignment/>
      <protection/>
    </xf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2" borderId="0" applyNumberFormat="0" applyBorder="0" applyAlignment="0" applyProtection="0"/>
    <xf numFmtId="0" fontId="27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50" fillId="8" borderId="0" applyNumberFormat="0" applyBorder="0" applyAlignment="0" applyProtection="0"/>
    <xf numFmtId="0" fontId="46" fillId="5" borderId="0" applyNumberFormat="0" applyBorder="0" applyAlignment="0" applyProtection="0"/>
    <xf numFmtId="0" fontId="93" fillId="0" borderId="0">
      <alignment/>
      <protection/>
    </xf>
    <xf numFmtId="0" fontId="0" fillId="0" borderId="0">
      <alignment/>
      <protection/>
    </xf>
    <xf numFmtId="0" fontId="48" fillId="0" borderId="13" applyNumberFormat="0" applyFill="0" applyAlignment="0" applyProtection="0"/>
    <xf numFmtId="0" fontId="46" fillId="5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59" fillId="0" borderId="14" applyNumberFormat="0" applyFill="0" applyAlignment="0" applyProtection="0"/>
    <xf numFmtId="0" fontId="27" fillId="6" borderId="0" applyNumberFormat="0" applyBorder="0" applyAlignment="0" applyProtection="0"/>
    <xf numFmtId="0" fontId="43" fillId="2" borderId="0" applyNumberFormat="0" applyBorder="0" applyAlignment="0" applyProtection="0"/>
    <xf numFmtId="0" fontId="76" fillId="0" borderId="11" applyNumberFormat="0" applyFill="0" applyAlignment="0" applyProtection="0"/>
    <xf numFmtId="0" fontId="44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50" fillId="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4" fillId="15" borderId="0" applyNumberFormat="0" applyBorder="0" applyAlignment="0" applyProtection="0"/>
    <xf numFmtId="0" fontId="66" fillId="28" borderId="16">
      <alignment/>
      <protection locked="0"/>
    </xf>
    <xf numFmtId="0" fontId="0" fillId="0" borderId="0">
      <alignment/>
      <protection/>
    </xf>
    <xf numFmtId="0" fontId="48" fillId="0" borderId="13" applyNumberFormat="0" applyFill="0" applyAlignment="0" applyProtection="0"/>
    <xf numFmtId="0" fontId="27" fillId="6" borderId="0" applyNumberFormat="0" applyBorder="0" applyAlignment="0" applyProtection="0"/>
    <xf numFmtId="0" fontId="46" fillId="24" borderId="0" applyNumberFormat="0" applyBorder="0" applyAlignment="0" applyProtection="0"/>
    <xf numFmtId="0" fontId="0" fillId="0" borderId="0">
      <alignment vertical="center"/>
      <protection/>
    </xf>
    <xf numFmtId="0" fontId="27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46" fillId="7" borderId="0" applyNumberFormat="0" applyBorder="0" applyAlignment="0" applyProtection="0"/>
    <xf numFmtId="0" fontId="65" fillId="0" borderId="17" applyNumberFormat="0" applyFill="0" applyProtection="0">
      <alignment horizontal="right"/>
    </xf>
    <xf numFmtId="0" fontId="46" fillId="7" borderId="0" applyNumberFormat="0" applyBorder="0" applyAlignment="0" applyProtection="0"/>
    <xf numFmtId="0" fontId="48" fillId="0" borderId="13" applyNumberFormat="0" applyFill="0" applyAlignment="0" applyProtection="0"/>
    <xf numFmtId="0" fontId="46" fillId="9" borderId="0" applyNumberFormat="0" applyBorder="0" applyAlignment="0" applyProtection="0"/>
    <xf numFmtId="181" fontId="67" fillId="0" borderId="0">
      <alignment/>
      <protection/>
    </xf>
    <xf numFmtId="0" fontId="0" fillId="0" borderId="0" applyFont="0" applyFill="0" applyBorder="0" applyAlignment="0" applyProtection="0"/>
    <xf numFmtId="0" fontId="46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7" fillId="4" borderId="1" applyNumberFormat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52" fillId="2" borderId="0" applyNumberFormat="0" applyBorder="0" applyAlignment="0" applyProtection="0"/>
    <xf numFmtId="0" fontId="27" fillId="7" borderId="0" applyNumberFormat="0" applyBorder="0" applyAlignment="0" applyProtection="0"/>
    <xf numFmtId="0" fontId="60" fillId="8" borderId="0" applyNumberFormat="0" applyBorder="0" applyAlignment="0" applyProtection="0"/>
    <xf numFmtId="190" fontId="0" fillId="0" borderId="0" applyFont="0" applyFill="0" applyBorder="0" applyAlignment="0" applyProtection="0"/>
    <xf numFmtId="0" fontId="46" fillId="7" borderId="0" applyNumberFormat="0" applyBorder="0" applyAlignment="0" applyProtection="0"/>
    <xf numFmtId="0" fontId="58" fillId="8" borderId="0" applyNumberFormat="0" applyBorder="0" applyAlignment="0" applyProtection="0"/>
    <xf numFmtId="0" fontId="46" fillId="7" borderId="0" applyNumberFormat="0" applyBorder="0" applyAlignment="0" applyProtection="0"/>
    <xf numFmtId="0" fontId="58" fillId="8" borderId="0" applyNumberFormat="0" applyBorder="0" applyAlignment="0" applyProtection="0"/>
    <xf numFmtId="0" fontId="0" fillId="0" borderId="0">
      <alignment vertical="center"/>
      <protection/>
    </xf>
    <xf numFmtId="0" fontId="27" fillId="22" borderId="0" applyNumberFormat="0" applyBorder="0" applyAlignment="0" applyProtection="0"/>
    <xf numFmtId="41" fontId="0" fillId="0" borderId="0" applyFont="0" applyFill="0" applyBorder="0" applyAlignment="0" applyProtection="0"/>
    <xf numFmtId="0" fontId="27" fillId="12" borderId="0" applyNumberFormat="0" applyBorder="0" applyAlignment="0" applyProtection="0"/>
    <xf numFmtId="0" fontId="3" fillId="0" borderId="0">
      <alignment vertical="center"/>
      <protection/>
    </xf>
    <xf numFmtId="0" fontId="46" fillId="5" borderId="0" applyNumberFormat="0" applyBorder="0" applyAlignment="0" applyProtection="0"/>
    <xf numFmtId="0" fontId="3" fillId="0" borderId="0">
      <alignment vertical="center"/>
      <protection/>
    </xf>
    <xf numFmtId="0" fontId="46" fillId="5" borderId="0" applyNumberFormat="0" applyBorder="0" applyAlignment="0" applyProtection="0"/>
    <xf numFmtId="0" fontId="46" fillId="4" borderId="0" applyNumberFormat="0" applyBorder="0" applyAlignment="0" applyProtection="0"/>
    <xf numFmtId="191" fontId="0" fillId="0" borderId="0" applyFont="0" applyFill="0" applyBorder="0" applyAlignment="0" applyProtection="0"/>
    <xf numFmtId="0" fontId="94" fillId="0" borderId="0" applyProtection="0">
      <alignment/>
    </xf>
    <xf numFmtId="0" fontId="34" fillId="0" borderId="0">
      <alignment/>
      <protection/>
    </xf>
    <xf numFmtId="0" fontId="44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92" fontId="67" fillId="0" borderId="0">
      <alignment/>
      <protection/>
    </xf>
    <xf numFmtId="0" fontId="43" fillId="2" borderId="0" applyNumberFormat="0" applyBorder="0" applyAlignment="0" applyProtection="0"/>
    <xf numFmtId="2" fontId="94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76" fillId="0" borderId="11" applyNumberFormat="0" applyFill="0" applyAlignment="0" applyProtection="0"/>
    <xf numFmtId="0" fontId="95" fillId="7" borderId="0" applyNumberFormat="0" applyBorder="0" applyAlignment="0" applyProtection="0"/>
    <xf numFmtId="0" fontId="88" fillId="0" borderId="18" applyNumberFormat="0" applyAlignment="0" applyProtection="0"/>
    <xf numFmtId="43" fontId="0" fillId="0" borderId="0" applyFont="0" applyFill="0" applyBorder="0" applyAlignment="0" applyProtection="0"/>
    <xf numFmtId="0" fontId="88" fillId="0" borderId="19">
      <alignment horizontal="left" vertical="center"/>
      <protection/>
    </xf>
    <xf numFmtId="0" fontId="60" fillId="8" borderId="0" applyNumberFormat="0" applyBorder="0" applyAlignment="0" applyProtection="0"/>
    <xf numFmtId="43" fontId="0" fillId="0" borderId="0" applyFont="0" applyFill="0" applyBorder="0" applyAlignment="0" applyProtection="0"/>
    <xf numFmtId="0" fontId="95" fillId="18" borderId="9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187" fontId="87" fillId="31" borderId="0">
      <alignment/>
      <protection/>
    </xf>
    <xf numFmtId="0" fontId="50" fillId="8" borderId="0" applyNumberFormat="0" applyBorder="0" applyAlignment="0" applyProtection="0"/>
    <xf numFmtId="187" fontId="90" fillId="32" borderId="0">
      <alignment/>
      <protection/>
    </xf>
    <xf numFmtId="38" fontId="0" fillId="0" borderId="0" applyFont="0" applyFill="0" applyBorder="0" applyAlignment="0" applyProtection="0"/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0" fontId="0" fillId="0" borderId="0" applyFont="0" applyFill="0" applyBorder="0" applyAlignment="0" applyProtection="0"/>
    <xf numFmtId="0" fontId="34" fillId="0" borderId="0">
      <alignment/>
      <protection/>
    </xf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193" fontId="0" fillId="0" borderId="0" applyFont="0" applyFill="0" applyBorder="0" applyAlignment="0" applyProtection="0"/>
    <xf numFmtId="0" fontId="96" fillId="0" borderId="0">
      <alignment/>
      <protection/>
    </xf>
    <xf numFmtId="0" fontId="78" fillId="0" borderId="0">
      <alignment/>
      <protection/>
    </xf>
    <xf numFmtId="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14" fontId="57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180" fontId="0" fillId="0" borderId="0" applyFont="0" applyFill="0" applyProtection="0">
      <alignment/>
    </xf>
    <xf numFmtId="15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44" fillId="33" borderId="0" applyNumberFormat="0" applyBorder="0" applyAlignment="0" applyProtection="0"/>
    <xf numFmtId="0" fontId="52" fillId="2" borderId="0" applyNumberFormat="0" applyBorder="0" applyAlignment="0" applyProtection="0"/>
    <xf numFmtId="0" fontId="97" fillId="0" borderId="20">
      <alignment horizontal="center"/>
      <protection/>
    </xf>
    <xf numFmtId="0" fontId="0" fillId="0" borderId="0">
      <alignment vertical="center"/>
      <protection/>
    </xf>
    <xf numFmtId="0" fontId="66" fillId="28" borderId="16">
      <alignment/>
      <protection locked="0"/>
    </xf>
    <xf numFmtId="0" fontId="0" fillId="0" borderId="0">
      <alignment vertical="center"/>
      <protection/>
    </xf>
    <xf numFmtId="0" fontId="9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28" borderId="16">
      <alignment/>
      <protection locked="0"/>
    </xf>
    <xf numFmtId="0" fontId="48" fillId="0" borderId="13" applyNumberFormat="0" applyFill="0" applyAlignment="0" applyProtection="0"/>
    <xf numFmtId="0" fontId="94" fillId="0" borderId="21" applyProtection="0">
      <alignment/>
    </xf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4" fillId="7" borderId="7" applyNumberFormat="0" applyAlignment="0" applyProtection="0"/>
    <xf numFmtId="0" fontId="48" fillId="0" borderId="13" applyNumberFormat="0" applyFill="0" applyAlignment="0" applyProtection="0"/>
    <xf numFmtId="0" fontId="0" fillId="0" borderId="0">
      <alignment/>
      <protection/>
    </xf>
    <xf numFmtId="0" fontId="48" fillId="0" borderId="13" applyNumberFormat="0" applyFill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8" fillId="0" borderId="13" applyNumberFormat="0" applyFill="0" applyAlignment="0" applyProtection="0"/>
    <xf numFmtId="0" fontId="34" fillId="0" borderId="0">
      <alignment/>
      <protection/>
    </xf>
    <xf numFmtId="0" fontId="50" fillId="8" borderId="0" applyNumberFormat="0" applyBorder="0" applyAlignment="0" applyProtection="0"/>
    <xf numFmtId="0" fontId="43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50" fillId="8" borderId="0" applyNumberFormat="0" applyBorder="0" applyAlignment="0" applyProtection="0"/>
    <xf numFmtId="0" fontId="43" fillId="2" borderId="0" applyNumberFormat="0" applyBorder="0" applyAlignment="0" applyProtection="0"/>
    <xf numFmtId="0" fontId="77" fillId="0" borderId="0" applyNumberFormat="0" applyFill="0" applyBorder="0" applyAlignment="0" applyProtection="0"/>
    <xf numFmtId="0" fontId="3" fillId="0" borderId="0">
      <alignment vertical="center"/>
      <protection/>
    </xf>
    <xf numFmtId="0" fontId="77" fillId="0" borderId="0" applyNumberFormat="0" applyFill="0" applyBorder="0" applyAlignment="0" applyProtection="0"/>
    <xf numFmtId="0" fontId="0" fillId="0" borderId="0">
      <alignment vertical="center"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76" fillId="0" borderId="11" applyNumberFormat="0" applyFill="0" applyAlignment="0" applyProtection="0"/>
    <xf numFmtId="0" fontId="42" fillId="25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6" fillId="0" borderId="11" applyNumberFormat="0" applyFill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11" applyNumberFormat="0" applyFill="0" applyAlignment="0" applyProtection="0"/>
    <xf numFmtId="0" fontId="76" fillId="0" borderId="11" applyNumberFormat="0" applyFill="0" applyAlignment="0" applyProtection="0"/>
    <xf numFmtId="0" fontId="3" fillId="0" borderId="0">
      <alignment vertical="center"/>
      <protection/>
    </xf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0" fillId="0" borderId="0">
      <alignment/>
      <protection/>
    </xf>
    <xf numFmtId="0" fontId="50" fillId="8" borderId="0" applyNumberFormat="0" applyBorder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59" fillId="0" borderId="14" applyNumberFormat="0" applyFill="0" applyAlignment="0" applyProtection="0"/>
    <xf numFmtId="0" fontId="5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1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1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0" fillId="8" borderId="0" applyNumberFormat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 vertical="center"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3" fillId="0" borderId="0">
      <alignment vertical="center"/>
      <protection/>
    </xf>
    <xf numFmtId="0" fontId="52" fillId="2" borderId="0" applyNumberFormat="0" applyBorder="0" applyAlignment="0" applyProtection="0"/>
    <xf numFmtId="0" fontId="34" fillId="0" borderId="0">
      <alignment/>
      <protection/>
    </xf>
    <xf numFmtId="0" fontId="92" fillId="0" borderId="17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43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43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43" fillId="2" borderId="0" applyNumberFormat="0" applyBorder="0" applyAlignment="0" applyProtection="0"/>
    <xf numFmtId="0" fontId="50" fillId="8" borderId="0" applyNumberFormat="0" applyBorder="0" applyAlignment="0" applyProtection="0"/>
    <xf numFmtId="0" fontId="43" fillId="2" borderId="0" applyNumberFormat="0" applyBorder="0" applyAlignment="0" applyProtection="0"/>
    <xf numFmtId="0" fontId="50" fillId="8" borderId="0" applyNumberFormat="0" applyBorder="0" applyAlignment="0" applyProtection="0"/>
    <xf numFmtId="0" fontId="43" fillId="2" borderId="0" applyNumberFormat="0" applyBorder="0" applyAlignment="0" applyProtection="0"/>
    <xf numFmtId="0" fontId="7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25" fillId="0" borderId="15" applyNumberFormat="0" applyFill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3" fillId="0" borderId="0">
      <alignment vertical="center"/>
      <protection/>
    </xf>
    <xf numFmtId="0" fontId="60" fillId="8" borderId="0" applyNumberFormat="0" applyBorder="0" applyAlignment="0" applyProtection="0"/>
    <xf numFmtId="0" fontId="84" fillId="7" borderId="1" applyNumberFormat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0" fillId="0" borderId="0">
      <alignment vertical="center"/>
      <protection/>
    </xf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3" fillId="0" borderId="0">
      <alignment vertical="center"/>
      <protection/>
    </xf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81" fillId="8" borderId="0" applyNumberFormat="0" applyBorder="0" applyAlignment="0" applyProtection="0"/>
    <xf numFmtId="0" fontId="60" fillId="8" borderId="0" applyNumberFormat="0" applyBorder="0" applyAlignment="0" applyProtection="0"/>
    <xf numFmtId="0" fontId="81" fillId="8" borderId="0" applyNumberFormat="0" applyBorder="0" applyAlignment="0" applyProtection="0"/>
    <xf numFmtId="0" fontId="60" fillId="8" borderId="0" applyNumberFormat="0" applyBorder="0" applyAlignment="0" applyProtection="0"/>
    <xf numFmtId="0" fontId="81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89" fillId="8" borderId="0" applyNumberFormat="0" applyBorder="0" applyAlignment="0" applyProtection="0"/>
    <xf numFmtId="0" fontId="50" fillId="8" borderId="0" applyNumberFormat="0" applyBorder="0" applyAlignment="0" applyProtection="0"/>
    <xf numFmtId="0" fontId="86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4" fillId="7" borderId="7" applyNumberFormat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0" fillId="8" borderId="0" applyNumberFormat="0" applyBorder="0" applyAlignment="0" applyProtection="0"/>
    <xf numFmtId="0" fontId="3" fillId="0" borderId="0">
      <alignment vertical="center"/>
      <protection/>
    </xf>
    <xf numFmtId="0" fontId="50" fillId="8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44" fillId="16" borderId="0" applyNumberFormat="0" applyBorder="0" applyAlignment="0" applyProtection="0"/>
    <xf numFmtId="0" fontId="34" fillId="0" borderId="0">
      <alignment/>
      <protection/>
    </xf>
    <xf numFmtId="0" fontId="0" fillId="0" borderId="0">
      <alignment vertical="center"/>
      <protection/>
    </xf>
    <xf numFmtId="0" fontId="47" fillId="4" borderId="1" applyNumberFormat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8" borderId="0" applyNumberFormat="0" applyBorder="0" applyAlignment="0" applyProtection="0"/>
    <xf numFmtId="0" fontId="0" fillId="0" borderId="0">
      <alignment vertical="center"/>
      <protection/>
    </xf>
    <xf numFmtId="0" fontId="50" fillId="8" borderId="0" applyNumberFormat="0" applyBorder="0" applyAlignment="0" applyProtection="0"/>
    <xf numFmtId="0" fontId="3" fillId="0" borderId="0">
      <alignment vertical="center"/>
      <protection/>
    </xf>
    <xf numFmtId="0" fontId="50" fillId="8" borderId="0" applyNumberFormat="0" applyBorder="0" applyAlignment="0" applyProtection="0"/>
    <xf numFmtId="0" fontId="3" fillId="0" borderId="0">
      <alignment vertical="center"/>
      <protection/>
    </xf>
    <xf numFmtId="0" fontId="5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4" fillId="0" borderId="0">
      <alignment/>
      <protection/>
    </xf>
    <xf numFmtId="0" fontId="50" fillId="8" borderId="0" applyNumberFormat="0" applyBorder="0" applyAlignment="0" applyProtection="0"/>
    <xf numFmtId="0" fontId="43" fillId="2" borderId="0" applyNumberFormat="0" applyBorder="0" applyAlignment="0" applyProtection="0"/>
    <xf numFmtId="0" fontId="3" fillId="0" borderId="0">
      <alignment vertical="center"/>
      <protection/>
    </xf>
    <xf numFmtId="0" fontId="34" fillId="0" borderId="0">
      <alignment/>
      <protection/>
    </xf>
    <xf numFmtId="0" fontId="50" fillId="8" borderId="0" applyNumberFormat="0" applyBorder="0" applyAlignment="0" applyProtection="0"/>
    <xf numFmtId="0" fontId="43" fillId="2" borderId="0" applyNumberFormat="0" applyBorder="0" applyAlignment="0" applyProtection="0"/>
    <xf numFmtId="0" fontId="50" fillId="8" borderId="0" applyNumberFormat="0" applyBorder="0" applyAlignment="0" applyProtection="0"/>
    <xf numFmtId="0" fontId="0" fillId="0" borderId="0">
      <alignment/>
      <protection/>
    </xf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8" borderId="0" applyNumberFormat="0" applyBorder="0" applyAlignment="0" applyProtection="0"/>
    <xf numFmtId="0" fontId="0" fillId="0" borderId="0">
      <alignment/>
      <protection/>
    </xf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0" fillId="6" borderId="3" applyNumberFormat="0" applyFont="0" applyAlignment="0" applyProtection="0"/>
    <xf numFmtId="0" fontId="50" fillId="8" borderId="0" applyNumberFormat="0" applyBorder="0" applyAlignment="0" applyProtection="0"/>
    <xf numFmtId="0" fontId="0" fillId="0" borderId="0">
      <alignment vertical="center"/>
      <protection/>
    </xf>
    <xf numFmtId="0" fontId="58" fillId="8" borderId="0" applyNumberFormat="0" applyBorder="0" applyAlignment="0" applyProtection="0"/>
    <xf numFmtId="0" fontId="50" fillId="8" borderId="0" applyNumberFormat="0" applyBorder="0" applyAlignment="0" applyProtection="0"/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44" fillId="33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2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4" fillId="3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7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3" fillId="0" borderId="0">
      <alignment vertical="center"/>
      <protection/>
    </xf>
    <xf numFmtId="0" fontId="44" fillId="30" borderId="0" applyNumberFormat="0" applyBorder="0" applyAlignment="0" applyProtection="0"/>
    <xf numFmtId="0" fontId="0" fillId="0" borderId="0">
      <alignment vertical="center"/>
      <protection/>
    </xf>
    <xf numFmtId="0" fontId="44" fillId="30" borderId="0" applyNumberFormat="0" applyBorder="0" applyAlignment="0" applyProtection="0"/>
    <xf numFmtId="0" fontId="44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5" applyNumberFormat="0" applyFill="0" applyAlignment="0" applyProtection="0"/>
    <xf numFmtId="0" fontId="0" fillId="0" borderId="0">
      <alignment/>
      <protection/>
    </xf>
    <xf numFmtId="0" fontId="10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" fontId="65" fillId="0" borderId="2" applyFill="0" applyProtection="0">
      <alignment horizont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9" borderId="8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4" borderId="1" applyNumberFormat="0" applyAlignment="0" applyProtection="0"/>
    <xf numFmtId="189" fontId="1" fillId="0" borderId="9">
      <alignment vertical="center"/>
      <protection locked="0"/>
    </xf>
    <xf numFmtId="0" fontId="1" fillId="0" borderId="0">
      <alignment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1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6" borderId="3" applyNumberFormat="0" applyFont="0" applyAlignment="0" applyProtection="0"/>
    <xf numFmtId="0" fontId="4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1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5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0" fillId="0" borderId="0">
      <alignment vertical="center"/>
      <protection/>
    </xf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6" borderId="3" applyNumberFormat="0" applyFont="0" applyAlignment="0" applyProtection="0"/>
    <xf numFmtId="0" fontId="4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0" fillId="0" borderId="0">
      <alignment vertical="center"/>
      <protection/>
    </xf>
    <xf numFmtId="0" fontId="69" fillId="0" borderId="10" applyNumberFormat="0" applyFill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2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3" applyNumberFormat="0" applyFont="0" applyAlignment="0" applyProtection="0"/>
    <xf numFmtId="0" fontId="43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43" fillId="2" borderId="0" applyNumberFormat="0" applyBorder="0" applyAlignment="0" applyProtection="0"/>
    <xf numFmtId="0" fontId="0" fillId="0" borderId="0" applyProtection="0">
      <alignment vertical="center"/>
    </xf>
    <xf numFmtId="0" fontId="43" fillId="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5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10" applyNumberFormat="0" applyFill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2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69" fillId="0" borderId="10" applyNumberFormat="0" applyFill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6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7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2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4" fillId="33" borderId="0" applyNumberFormat="0" applyBorder="0" applyAlignment="0" applyProtection="0"/>
    <xf numFmtId="0" fontId="99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43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99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01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0" fillId="6" borderId="3" applyNumberFormat="0" applyFont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25" fillId="0" borderId="15" applyNumberFormat="0" applyFill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2" fillId="2" borderId="0" applyNumberFormat="0" applyBorder="0" applyAlignment="0" applyProtection="0"/>
    <xf numFmtId="0" fontId="43" fillId="2" borderId="0" applyNumberFormat="0" applyBorder="0" applyAlignment="0" applyProtection="0"/>
    <xf numFmtId="0" fontId="47" fillId="4" borderId="1" applyNumberFormat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4" fillId="24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4" fillId="24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7" fillId="4" borderId="1" applyNumberFormat="0" applyAlignment="0" applyProtection="0"/>
    <xf numFmtId="0" fontId="44" fillId="15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4" fillId="7" borderId="7" applyNumberFormat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195" fontId="0" fillId="0" borderId="0" applyFont="0" applyFill="0" applyBorder="0" applyAlignment="0" applyProtection="0"/>
    <xf numFmtId="0" fontId="84" fillId="7" borderId="1" applyNumberFormat="0" applyAlignment="0" applyProtection="0"/>
    <xf numFmtId="0" fontId="84" fillId="7" borderId="1" applyNumberFormat="0" applyAlignment="0" applyProtection="0"/>
    <xf numFmtId="0" fontId="84" fillId="7" borderId="1" applyNumberFormat="0" applyAlignment="0" applyProtection="0"/>
    <xf numFmtId="0" fontId="84" fillId="7" borderId="1" applyNumberFormat="0" applyAlignment="0" applyProtection="0"/>
    <xf numFmtId="0" fontId="44" fillId="29" borderId="0" applyNumberFormat="0" applyBorder="0" applyAlignment="0" applyProtection="0"/>
    <xf numFmtId="0" fontId="84" fillId="7" borderId="1" applyNumberFormat="0" applyAlignment="0" applyProtection="0"/>
    <xf numFmtId="0" fontId="44" fillId="29" borderId="0" applyNumberFormat="0" applyBorder="0" applyAlignment="0" applyProtection="0"/>
    <xf numFmtId="0" fontId="84" fillId="7" borderId="1" applyNumberFormat="0" applyAlignment="0" applyProtection="0"/>
    <xf numFmtId="0" fontId="84" fillId="7" borderId="1" applyNumberFormat="0" applyAlignment="0" applyProtection="0"/>
    <xf numFmtId="0" fontId="84" fillId="7" borderId="1" applyNumberFormat="0" applyAlignment="0" applyProtection="0"/>
    <xf numFmtId="0" fontId="84" fillId="7" borderId="1" applyNumberFormat="0" applyAlignment="0" applyProtection="0"/>
    <xf numFmtId="0" fontId="84" fillId="7" borderId="1" applyNumberFormat="0" applyAlignment="0" applyProtection="0"/>
    <xf numFmtId="0" fontId="84" fillId="7" borderId="1" applyNumberFormat="0" applyAlignment="0" applyProtection="0"/>
    <xf numFmtId="0" fontId="55" fillId="9" borderId="8" applyNumberFormat="0" applyAlignment="0" applyProtection="0"/>
    <xf numFmtId="0" fontId="55" fillId="9" borderId="8" applyNumberFormat="0" applyAlignment="0" applyProtection="0"/>
    <xf numFmtId="0" fontId="55" fillId="9" borderId="8" applyNumberFormat="0" applyAlignment="0" applyProtection="0"/>
    <xf numFmtId="0" fontId="55" fillId="9" borderId="8" applyNumberFormat="0" applyAlignment="0" applyProtection="0"/>
    <xf numFmtId="0" fontId="55" fillId="9" borderId="8" applyNumberFormat="0" applyAlignment="0" applyProtection="0"/>
    <xf numFmtId="0" fontId="55" fillId="9" borderId="8" applyNumberFormat="0" applyAlignment="0" applyProtection="0"/>
    <xf numFmtId="189" fontId="1" fillId="0" borderId="9">
      <alignment vertical="center"/>
      <protection locked="0"/>
    </xf>
    <xf numFmtId="0" fontId="55" fillId="9" borderId="8" applyNumberFormat="0" applyAlignment="0" applyProtection="0"/>
    <xf numFmtId="0" fontId="55" fillId="9" borderId="8" applyNumberFormat="0" applyAlignment="0" applyProtection="0"/>
    <xf numFmtId="0" fontId="55" fillId="9" borderId="8" applyNumberFormat="0" applyAlignment="0" applyProtection="0"/>
    <xf numFmtId="0" fontId="55" fillId="9" borderId="8" applyNumberFormat="0" applyAlignment="0" applyProtection="0"/>
    <xf numFmtId="0" fontId="55" fillId="9" borderId="8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2" applyNumberFormat="0" applyFill="0" applyProtection="0">
      <alignment horizontal="left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17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4" borderId="1" applyNumberFormat="0" applyAlignment="0" applyProtection="0"/>
    <xf numFmtId="43" fontId="0" fillId="0" borderId="0" applyFont="0" applyFill="0" applyBorder="0" applyAlignment="0" applyProtection="0"/>
    <xf numFmtId="0" fontId="47" fillId="4" borderId="1" applyNumberFormat="0" applyAlignment="0" applyProtection="0"/>
    <xf numFmtId="43" fontId="0" fillId="0" borderId="0" applyFont="0" applyFill="0" applyBorder="0" applyAlignment="0" applyProtection="0"/>
    <xf numFmtId="0" fontId="47" fillId="4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4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34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7" fillId="4" borderId="1" applyNumberFormat="0" applyAlignment="0" applyProtection="0"/>
    <xf numFmtId="0" fontId="44" fillId="15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82" fillId="0" borderId="0">
      <alignment/>
      <protection/>
    </xf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65" fillId="0" borderId="17" applyNumberFormat="0" applyFill="0" applyProtection="0">
      <alignment horizontal="left"/>
    </xf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47" fillId="4" borderId="1" applyNumberFormat="0" applyAlignment="0" applyProtection="0"/>
    <xf numFmtId="0" fontId="47" fillId="4" borderId="1" applyNumberFormat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89" fontId="1" fillId="0" borderId="9">
      <alignment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3" applyNumberFormat="0" applyFont="0" applyAlignment="0" applyProtection="0"/>
    <xf numFmtId="0" fontId="0" fillId="6" borderId="3" applyNumberFormat="0" applyFont="0" applyAlignment="0" applyProtection="0"/>
    <xf numFmtId="0" fontId="0" fillId="6" borderId="3" applyNumberFormat="0" applyFont="0" applyAlignment="0" applyProtection="0"/>
    <xf numFmtId="0" fontId="0" fillId="6" borderId="3" applyNumberFormat="0" applyFont="0" applyAlignment="0" applyProtection="0"/>
    <xf numFmtId="0" fontId="0" fillId="6" borderId="3" applyNumberFormat="0" applyFont="0" applyAlignment="0" applyProtection="0"/>
  </cellStyleXfs>
  <cellXfs count="3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99" fontId="3" fillId="0" borderId="0" xfId="1422" applyNumberFormat="1" applyFont="1" applyFill="1">
      <alignment vertical="center"/>
      <protection/>
    </xf>
    <xf numFmtId="0" fontId="0" fillId="0" borderId="0" xfId="1422" applyFill="1">
      <alignment vertical="center"/>
      <protection/>
    </xf>
    <xf numFmtId="0" fontId="4" fillId="0" borderId="0" xfId="991" applyFont="1" applyAlignment="1">
      <alignment horizontal="center" vertical="center"/>
      <protection/>
    </xf>
    <xf numFmtId="0" fontId="5" fillId="0" borderId="0" xfId="1422" applyFont="1" applyFill="1" applyAlignment="1">
      <alignment vertical="center"/>
      <protection/>
    </xf>
    <xf numFmtId="0" fontId="5" fillId="0" borderId="0" xfId="775" applyFont="1" applyFill="1" applyBorder="1" applyAlignment="1">
      <alignment horizontal="right" vertical="center"/>
      <protection/>
    </xf>
    <xf numFmtId="0" fontId="5" fillId="0" borderId="0" xfId="1422" applyFont="1" applyFill="1">
      <alignment vertical="center"/>
      <protection/>
    </xf>
    <xf numFmtId="0" fontId="6" fillId="18" borderId="9" xfId="0" applyFont="1" applyFill="1" applyBorder="1" applyAlignment="1">
      <alignment horizontal="center" vertical="center" wrapText="1"/>
    </xf>
    <xf numFmtId="0" fontId="7" fillId="0" borderId="9" xfId="1422" applyFont="1" applyFill="1" applyBorder="1" applyAlignment="1">
      <alignment vertical="center" wrapText="1"/>
      <protection/>
    </xf>
    <xf numFmtId="0" fontId="8" fillId="0" borderId="9" xfId="0" applyFont="1" applyBorder="1" applyAlignment="1">
      <alignment horizontal="left" vertical="center" wrapText="1"/>
    </xf>
    <xf numFmtId="200" fontId="6" fillId="18" borderId="9" xfId="0" applyNumberFormat="1" applyFont="1" applyFill="1" applyBorder="1" applyAlignment="1">
      <alignment horizontal="right" vertical="center" wrapText="1"/>
    </xf>
    <xf numFmtId="200" fontId="8" fillId="18" borderId="9" xfId="0" applyNumberFormat="1" applyFont="1" applyFill="1" applyBorder="1" applyAlignment="1">
      <alignment horizontal="right" vertical="center" wrapText="1"/>
    </xf>
    <xf numFmtId="201" fontId="9" fillId="0" borderId="9" xfId="1422" applyNumberFormat="1" applyFont="1" applyFill="1" applyBorder="1">
      <alignment vertical="center"/>
      <protection/>
    </xf>
    <xf numFmtId="200" fontId="0" fillId="0" borderId="0" xfId="0" applyNumberFormat="1" applyAlignment="1">
      <alignment vertical="center"/>
    </xf>
    <xf numFmtId="0" fontId="3" fillId="0" borderId="0" xfId="1422" applyFont="1" applyFill="1">
      <alignment vertical="center"/>
      <protection/>
    </xf>
    <xf numFmtId="0" fontId="4" fillId="18" borderId="0" xfId="991" applyFont="1" applyFill="1" applyAlignment="1">
      <alignment horizontal="center" vertical="center"/>
      <protection/>
    </xf>
    <xf numFmtId="0" fontId="10" fillId="0" borderId="0" xfId="1422" applyFont="1" applyFill="1" applyAlignment="1">
      <alignment vertical="center"/>
      <protection/>
    </xf>
    <xf numFmtId="0" fontId="5" fillId="0" borderId="22" xfId="775" applyFont="1" applyFill="1" applyBorder="1" applyAlignment="1">
      <alignment horizontal="right" vertical="center"/>
      <protection/>
    </xf>
    <xf numFmtId="0" fontId="7" fillId="0" borderId="23" xfId="1422" applyFont="1" applyFill="1" applyBorder="1" applyAlignment="1">
      <alignment horizontal="center" vertical="center" wrapText="1"/>
      <protection/>
    </xf>
    <xf numFmtId="0" fontId="7" fillId="0" borderId="24" xfId="991" applyFont="1" applyBorder="1" applyAlignment="1">
      <alignment horizontal="center" vertical="center" wrapText="1"/>
      <protection/>
    </xf>
    <xf numFmtId="0" fontId="7" fillId="0" borderId="19" xfId="991" applyFont="1" applyBorder="1" applyAlignment="1">
      <alignment horizontal="center" vertical="center" wrapText="1"/>
      <protection/>
    </xf>
    <xf numFmtId="0" fontId="7" fillId="0" borderId="25" xfId="991" applyFont="1" applyBorder="1" applyAlignment="1">
      <alignment horizontal="center" vertical="center" wrapText="1"/>
      <protection/>
    </xf>
    <xf numFmtId="199" fontId="7" fillId="0" borderId="23" xfId="1422" applyNumberFormat="1" applyFont="1" applyFill="1" applyBorder="1" applyAlignment="1">
      <alignment horizontal="center" vertical="center" wrapText="1"/>
      <protection/>
    </xf>
    <xf numFmtId="0" fontId="7" fillId="0" borderId="17" xfId="1422" applyFont="1" applyFill="1" applyBorder="1" applyAlignment="1">
      <alignment horizontal="center" vertical="center" wrapText="1"/>
      <protection/>
    </xf>
    <xf numFmtId="0" fontId="7" fillId="0" borderId="9" xfId="991" applyFont="1" applyBorder="1" applyAlignment="1">
      <alignment horizontal="center" vertical="center" wrapText="1"/>
      <protection/>
    </xf>
    <xf numFmtId="0" fontId="7" fillId="0" borderId="9" xfId="1422" applyFont="1" applyFill="1" applyBorder="1" applyAlignment="1">
      <alignment horizontal="right" vertical="center" wrapText="1"/>
      <protection/>
    </xf>
    <xf numFmtId="199" fontId="7" fillId="0" borderId="17" xfId="1422" applyNumberFormat="1" applyFont="1" applyFill="1" applyBorder="1" applyAlignment="1">
      <alignment horizontal="center" vertical="center" wrapText="1"/>
      <protection/>
    </xf>
    <xf numFmtId="0" fontId="11" fillId="18" borderId="9" xfId="0" applyFont="1" applyFill="1" applyBorder="1" applyAlignment="1">
      <alignment horizontal="center" vertical="center" wrapText="1"/>
    </xf>
    <xf numFmtId="202" fontId="12" fillId="0" borderId="9" xfId="1422" applyNumberFormat="1" applyFont="1" applyFill="1" applyBorder="1" applyAlignment="1">
      <alignment horizontal="right" vertical="center" wrapText="1"/>
      <protection/>
    </xf>
    <xf numFmtId="202" fontId="0" fillId="0" borderId="0" xfId="0" applyNumberFormat="1" applyAlignment="1">
      <alignment vertical="center"/>
    </xf>
    <xf numFmtId="0" fontId="103" fillId="0" borderId="0" xfId="0" applyFont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203" fontId="0" fillId="0" borderId="9" xfId="0" applyNumberFormat="1" applyBorder="1" applyAlignment="1">
      <alignment vertical="center"/>
    </xf>
    <xf numFmtId="204" fontId="13" fillId="0" borderId="9" xfId="0" applyNumberFormat="1" applyFont="1" applyBorder="1" applyAlignment="1">
      <alignment horizontal="center" vertical="center"/>
    </xf>
    <xf numFmtId="0" fontId="0" fillId="18" borderId="0" xfId="1235" applyFill="1">
      <alignment vertical="center"/>
      <protection/>
    </xf>
    <xf numFmtId="0" fontId="0" fillId="18" borderId="0" xfId="1235" applyFont="1" applyFill="1">
      <alignment vertical="center"/>
      <protection/>
    </xf>
    <xf numFmtId="0" fontId="2" fillId="18" borderId="0" xfId="1235" applyFont="1" applyFill="1">
      <alignment vertical="center"/>
      <protection/>
    </xf>
    <xf numFmtId="0" fontId="4" fillId="18" borderId="0" xfId="1235" applyFont="1" applyFill="1" applyAlignment="1">
      <alignment horizontal="center" vertical="center"/>
      <protection/>
    </xf>
    <xf numFmtId="0" fontId="5" fillId="18" borderId="0" xfId="1235" applyFont="1" applyFill="1">
      <alignment vertical="center"/>
      <protection/>
    </xf>
    <xf numFmtId="0" fontId="7" fillId="18" borderId="9" xfId="0" applyFont="1" applyFill="1" applyBorder="1" applyAlignment="1">
      <alignment horizontal="center" vertical="center"/>
    </xf>
    <xf numFmtId="0" fontId="14" fillId="18" borderId="9" xfId="0" applyFont="1" applyFill="1" applyBorder="1" applyAlignment="1">
      <alignment horizontal="center" vertical="center" wrapText="1"/>
    </xf>
    <xf numFmtId="3" fontId="11" fillId="18" borderId="9" xfId="0" applyNumberFormat="1" applyFont="1" applyFill="1" applyBorder="1" applyAlignment="1" applyProtection="1">
      <alignment vertical="center"/>
      <protection/>
    </xf>
    <xf numFmtId="205" fontId="11" fillId="18" borderId="9" xfId="0" applyNumberFormat="1" applyFont="1" applyFill="1" applyBorder="1" applyAlignment="1" applyProtection="1">
      <alignment horizontal="right" vertical="center"/>
      <protection locked="0"/>
    </xf>
    <xf numFmtId="3" fontId="11" fillId="18" borderId="9" xfId="0" applyNumberFormat="1" applyFont="1" applyFill="1" applyBorder="1" applyAlignment="1" applyProtection="1">
      <alignment horizontal="left" vertical="center"/>
      <protection/>
    </xf>
    <xf numFmtId="0" fontId="11" fillId="18" borderId="9" xfId="0" applyFont="1" applyFill="1" applyBorder="1" applyAlignment="1">
      <alignment horizontal="right" vertical="center"/>
    </xf>
    <xf numFmtId="0" fontId="11" fillId="18" borderId="9" xfId="0" applyFont="1" applyFill="1" applyBorder="1" applyAlignment="1">
      <alignment horizontal="left" vertical="center"/>
    </xf>
    <xf numFmtId="0" fontId="11" fillId="18" borderId="9" xfId="1056" applyFont="1" applyFill="1" applyBorder="1" applyAlignment="1">
      <alignment vertical="center" wrapText="1"/>
      <protection/>
    </xf>
    <xf numFmtId="0" fontId="11" fillId="18" borderId="9" xfId="0" applyFont="1" applyFill="1" applyBorder="1" applyAlignment="1">
      <alignment/>
    </xf>
    <xf numFmtId="0" fontId="11" fillId="18" borderId="9" xfId="0" applyFont="1" applyFill="1" applyBorder="1" applyAlignment="1">
      <alignment horizontal="right"/>
    </xf>
    <xf numFmtId="3" fontId="15" fillId="0" borderId="9" xfId="0" applyNumberFormat="1" applyFont="1" applyFill="1" applyBorder="1" applyAlignment="1" applyProtection="1">
      <alignment horizontal="center" vertical="center"/>
      <protection/>
    </xf>
    <xf numFmtId="205" fontId="16" fillId="18" borderId="9" xfId="0" applyNumberFormat="1" applyFont="1" applyFill="1" applyBorder="1" applyAlignment="1" applyProtection="1">
      <alignment horizontal="right" vertical="center"/>
      <protection locked="0"/>
    </xf>
    <xf numFmtId="206" fontId="5" fillId="0" borderId="0" xfId="973" applyNumberFormat="1" applyFont="1" applyFill="1" applyAlignment="1">
      <alignment horizontal="right" vertical="center"/>
      <protection/>
    </xf>
    <xf numFmtId="0" fontId="7" fillId="18" borderId="9" xfId="0" applyFont="1" applyFill="1" applyBorder="1" applyAlignment="1">
      <alignment horizontal="center" vertical="center" wrapText="1"/>
    </xf>
    <xf numFmtId="205" fontId="11" fillId="18" borderId="9" xfId="0" applyNumberFormat="1" applyFont="1" applyFill="1" applyBorder="1" applyAlignment="1" applyProtection="1">
      <alignment horizontal="center" vertical="center"/>
      <protection locked="0"/>
    </xf>
    <xf numFmtId="0" fontId="11" fillId="18" borderId="9" xfId="0" applyFont="1" applyFill="1" applyBorder="1" applyAlignment="1">
      <alignment horizontal="center" vertical="center"/>
    </xf>
    <xf numFmtId="205" fontId="16" fillId="18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1" fontId="11" fillId="0" borderId="9" xfId="0" applyNumberFormat="1" applyFont="1" applyFill="1" applyBorder="1" applyAlignment="1" applyProtection="1">
      <alignment horizontal="left" vertical="center"/>
      <protection locked="0"/>
    </xf>
    <xf numFmtId="205" fontId="11" fillId="0" borderId="9" xfId="0" applyNumberFormat="1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1" fontId="11" fillId="0" borderId="9" xfId="0" applyNumberFormat="1" applyFont="1" applyFill="1" applyBorder="1" applyAlignment="1" applyProtection="1">
      <alignment vertical="center"/>
      <protection locked="0"/>
    </xf>
    <xf numFmtId="0" fontId="11" fillId="0" borderId="9" xfId="0" applyNumberFormat="1" applyFont="1" applyFill="1" applyBorder="1" applyAlignment="1" applyProtection="1">
      <alignment vertical="center"/>
      <protection locked="0"/>
    </xf>
    <xf numFmtId="3" fontId="11" fillId="0" borderId="9" xfId="0" applyNumberFormat="1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 wrapText="1"/>
      <protection locked="0"/>
    </xf>
    <xf numFmtId="0" fontId="11" fillId="18" borderId="9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1056" applyFont="1">
      <alignment vertical="center"/>
      <protection/>
    </xf>
    <xf numFmtId="3" fontId="17" fillId="0" borderId="0" xfId="398" applyNumberFormat="1" applyFont="1" applyFill="1" applyAlignment="1" applyProtection="1">
      <alignment horizontal="center" vertical="center"/>
      <protection/>
    </xf>
    <xf numFmtId="3" fontId="17" fillId="0" borderId="0" xfId="398" applyNumberFormat="1" applyFont="1" applyFill="1" applyAlignment="1" applyProtection="1">
      <alignment vertical="center"/>
      <protection/>
    </xf>
    <xf numFmtId="3" fontId="0" fillId="0" borderId="0" xfId="398" applyNumberFormat="1" applyFont="1" applyFill="1" applyAlignment="1" applyProtection="1">
      <alignment horizontal="right" vertical="center"/>
      <protection/>
    </xf>
    <xf numFmtId="3" fontId="0" fillId="0" borderId="22" xfId="398" applyNumberFormat="1" applyFont="1" applyFill="1" applyBorder="1" applyAlignment="1" applyProtection="1">
      <alignment horizontal="right" vertical="center"/>
      <protection/>
    </xf>
    <xf numFmtId="3" fontId="0" fillId="0" borderId="0" xfId="398" applyNumberFormat="1" applyFont="1" applyFill="1" applyAlignment="1" applyProtection="1">
      <alignment vertical="center"/>
      <protection/>
    </xf>
    <xf numFmtId="3" fontId="2" fillId="0" borderId="9" xfId="398" applyNumberFormat="1" applyFont="1" applyFill="1" applyBorder="1" applyAlignment="1" applyProtection="1">
      <alignment horizontal="center" vertical="center"/>
      <protection/>
    </xf>
    <xf numFmtId="0" fontId="18" fillId="0" borderId="9" xfId="968" applyFont="1" applyFill="1" applyBorder="1" applyAlignment="1">
      <alignment horizontal="left" vertical="center"/>
      <protection/>
    </xf>
    <xf numFmtId="205" fontId="19" fillId="0" borderId="9" xfId="1279" applyNumberFormat="1" applyFont="1" applyFill="1" applyBorder="1" applyAlignment="1">
      <alignment horizontal="right" vertical="center" wrapText="1"/>
    </xf>
    <xf numFmtId="0" fontId="20" fillId="0" borderId="9" xfId="968" applyFont="1" applyFill="1" applyBorder="1" applyAlignment="1">
      <alignment horizontal="left" vertical="center" indent="1"/>
      <protection/>
    </xf>
    <xf numFmtId="205" fontId="20" fillId="0" borderId="9" xfId="1279" applyNumberFormat="1" applyFont="1" applyFill="1" applyBorder="1" applyAlignment="1" applyProtection="1">
      <alignment horizontal="right" vertical="center" wrapText="1"/>
      <protection/>
    </xf>
    <xf numFmtId="205" fontId="21" fillId="0" borderId="9" xfId="1279" applyNumberFormat="1" applyFont="1" applyFill="1" applyBorder="1" applyAlignment="1">
      <alignment horizontal="right" vertical="center" wrapText="1"/>
    </xf>
    <xf numFmtId="0" fontId="18" fillId="0" borderId="9" xfId="968" applyFont="1" applyFill="1" applyBorder="1" applyAlignment="1">
      <alignment horizontal="center" vertical="center"/>
      <protection/>
    </xf>
    <xf numFmtId="0" fontId="20" fillId="0" borderId="9" xfId="0" applyFont="1" applyFill="1" applyBorder="1" applyAlignment="1">
      <alignment vertical="center"/>
    </xf>
    <xf numFmtId="205" fontId="20" fillId="0" borderId="9" xfId="1279" applyNumberFormat="1" applyFont="1" applyFill="1" applyBorder="1" applyAlignment="1">
      <alignment horizontal="right" vertical="center" wrapText="1"/>
    </xf>
    <xf numFmtId="0" fontId="20" fillId="0" borderId="9" xfId="775" applyFont="1" applyFill="1" applyBorder="1">
      <alignment/>
      <protection/>
    </xf>
    <xf numFmtId="0" fontId="18" fillId="0" borderId="9" xfId="628" applyFont="1" applyFill="1" applyBorder="1" applyAlignment="1">
      <alignment horizontal="center" vertical="center"/>
      <protection/>
    </xf>
    <xf numFmtId="205" fontId="18" fillId="0" borderId="9" xfId="1279" applyNumberFormat="1" applyFont="1" applyFill="1" applyBorder="1" applyAlignment="1">
      <alignment horizontal="right" vertical="center" wrapText="1"/>
    </xf>
    <xf numFmtId="0" fontId="2" fillId="0" borderId="0" xfId="775" applyFont="1" applyFill="1">
      <alignment/>
      <protection/>
    </xf>
    <xf numFmtId="0" fontId="0" fillId="0" borderId="0" xfId="775" applyFont="1" applyFill="1">
      <alignment/>
      <protection/>
    </xf>
    <xf numFmtId="0" fontId="4" fillId="0" borderId="0" xfId="968" applyFont="1" applyFill="1" applyBorder="1" applyAlignment="1">
      <alignment horizontal="center" vertical="center" wrapText="1"/>
      <protection/>
    </xf>
    <xf numFmtId="0" fontId="5" fillId="0" borderId="0" xfId="775" applyFont="1" applyFill="1">
      <alignment/>
      <protection/>
    </xf>
    <xf numFmtId="0" fontId="7" fillId="0" borderId="9" xfId="968" applyFont="1" applyFill="1" applyBorder="1" applyAlignment="1">
      <alignment horizontal="center" vertical="center" wrapText="1"/>
      <protection/>
    </xf>
    <xf numFmtId="0" fontId="7" fillId="0" borderId="9" xfId="775" applyFont="1" applyFill="1" applyBorder="1" applyAlignment="1">
      <alignment horizontal="center" vertical="center" wrapText="1"/>
      <protection/>
    </xf>
    <xf numFmtId="0" fontId="9" fillId="0" borderId="9" xfId="968" applyFont="1" applyFill="1" applyBorder="1" applyAlignment="1">
      <alignment vertical="center"/>
      <protection/>
    </xf>
    <xf numFmtId="205" fontId="9" fillId="0" borderId="9" xfId="981" applyNumberFormat="1" applyFont="1" applyFill="1" applyBorder="1" applyAlignment="1" applyProtection="1">
      <alignment horizontal="right" vertical="center"/>
      <protection/>
    </xf>
    <xf numFmtId="0" fontId="11" fillId="0" borderId="9" xfId="775" applyFont="1" applyFill="1" applyBorder="1">
      <alignment/>
      <protection/>
    </xf>
    <xf numFmtId="0" fontId="16" fillId="0" borderId="9" xfId="968" applyFont="1" applyFill="1" applyBorder="1" applyAlignment="1">
      <alignment horizontal="center" vertical="center"/>
      <protection/>
    </xf>
    <xf numFmtId="205" fontId="16" fillId="0" borderId="9" xfId="981" applyNumberFormat="1" applyFont="1" applyFill="1" applyBorder="1" applyAlignment="1" applyProtection="1">
      <alignment horizontal="right" vertical="center"/>
      <protection/>
    </xf>
    <xf numFmtId="0" fontId="11" fillId="0" borderId="9" xfId="968" applyFont="1" applyFill="1" applyBorder="1" applyAlignment="1">
      <alignment vertical="center"/>
      <protection/>
    </xf>
    <xf numFmtId="0" fontId="9" fillId="0" borderId="9" xfId="775" applyFont="1" applyFill="1" applyBorder="1" applyAlignment="1">
      <alignment horizontal="left" vertical="center"/>
      <protection/>
    </xf>
    <xf numFmtId="0" fontId="16" fillId="0" borderId="9" xfId="775" applyFont="1" applyFill="1" applyBorder="1" applyAlignment="1">
      <alignment horizontal="center"/>
      <protection/>
    </xf>
    <xf numFmtId="207" fontId="2" fillId="0" borderId="0" xfId="628" applyNumberFormat="1" applyFont="1" applyFill="1">
      <alignment vertical="center"/>
      <protection/>
    </xf>
    <xf numFmtId="10" fontId="2" fillId="0" borderId="0" xfId="733" applyNumberFormat="1" applyFont="1" applyFill="1" applyAlignment="1">
      <alignment vertical="center"/>
    </xf>
    <xf numFmtId="0" fontId="2" fillId="0" borderId="0" xfId="1421" applyFont="1" applyFill="1" applyAlignment="1">
      <alignment vertical="center"/>
      <protection/>
    </xf>
    <xf numFmtId="0" fontId="9" fillId="0" borderId="9" xfId="775" applyFont="1" applyFill="1" applyBorder="1" applyAlignment="1">
      <alignment vertical="center" wrapText="1"/>
      <protection/>
    </xf>
    <xf numFmtId="0" fontId="16" fillId="0" borderId="9" xfId="775" applyFont="1" applyFill="1" applyBorder="1" applyAlignment="1">
      <alignment horizontal="center" vertical="center"/>
      <protection/>
    </xf>
    <xf numFmtId="202" fontId="0" fillId="0" borderId="0" xfId="775" applyNumberFormat="1" applyFont="1" applyFill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23" fillId="0" borderId="0" xfId="0" applyFont="1" applyAlignment="1">
      <alignment/>
    </xf>
    <xf numFmtId="0" fontId="24" fillId="0" borderId="26" xfId="0" applyFont="1" applyBorder="1" applyAlignment="1">
      <alignment horizontal="justify" vertical="center" wrapText="1"/>
    </xf>
    <xf numFmtId="0" fontId="24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205" fontId="6" fillId="0" borderId="27" xfId="0" applyNumberFormat="1" applyFont="1" applyBorder="1" applyAlignment="1">
      <alignment vertical="center" wrapText="1"/>
    </xf>
    <xf numFmtId="49" fontId="6" fillId="0" borderId="27" xfId="0" applyNumberFormat="1" applyFont="1" applyBorder="1" applyAlignment="1">
      <alignment horizontal="justify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right" vertical="center"/>
    </xf>
    <xf numFmtId="49" fontId="9" fillId="0" borderId="2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49" fontId="9" fillId="0" borderId="9" xfId="0" applyNumberFormat="1" applyFont="1" applyBorder="1" applyAlignment="1">
      <alignment horizontal="center" vertical="center" wrapText="1"/>
    </xf>
    <xf numFmtId="0" fontId="0" fillId="0" borderId="0" xfId="991" applyFont="1">
      <alignment/>
      <protection/>
    </xf>
    <xf numFmtId="0" fontId="22" fillId="0" borderId="0" xfId="1422" applyFont="1" applyFill="1" applyAlignment="1">
      <alignment vertical="center" wrapText="1"/>
      <protection/>
    </xf>
    <xf numFmtId="0" fontId="25" fillId="0" borderId="0" xfId="1422" applyFont="1" applyFill="1">
      <alignment vertical="center"/>
      <protection/>
    </xf>
    <xf numFmtId="199" fontId="0" fillId="0" borderId="0" xfId="1422" applyNumberFormat="1" applyFill="1">
      <alignment vertical="center"/>
      <protection/>
    </xf>
    <xf numFmtId="201" fontId="25" fillId="0" borderId="0" xfId="1422" applyNumberFormat="1" applyFont="1" applyFill="1">
      <alignment vertical="center"/>
      <protection/>
    </xf>
    <xf numFmtId="0" fontId="26" fillId="0" borderId="9" xfId="1422" applyFont="1" applyFill="1" applyBorder="1" applyAlignment="1">
      <alignment vertical="center" wrapText="1"/>
      <protection/>
    </xf>
    <xf numFmtId="205" fontId="27" fillId="0" borderId="9" xfId="981" applyNumberFormat="1" applyFont="1" applyFill="1" applyBorder="1" applyAlignment="1" applyProtection="1">
      <alignment horizontal="right" vertical="center"/>
      <protection/>
    </xf>
    <xf numFmtId="0" fontId="28" fillId="0" borderId="9" xfId="1422" applyFont="1" applyFill="1" applyBorder="1" applyAlignment="1">
      <alignment vertical="center" wrapText="1"/>
      <protection/>
    </xf>
    <xf numFmtId="201" fontId="3" fillId="0" borderId="0" xfId="1422" applyNumberFormat="1" applyFont="1" applyFill="1">
      <alignment vertical="center"/>
      <protection/>
    </xf>
    <xf numFmtId="202" fontId="0" fillId="0" borderId="0" xfId="1422" applyNumberFormat="1" applyFill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>
      <alignment vertical="center"/>
    </xf>
    <xf numFmtId="205" fontId="11" fillId="0" borderId="9" xfId="0" applyNumberFormat="1" applyFont="1" applyFill="1" applyBorder="1" applyAlignment="1" applyProtection="1">
      <alignment horizontal="right" vertical="center"/>
      <protection/>
    </xf>
    <xf numFmtId="0" fontId="11" fillId="0" borderId="17" xfId="0" applyFont="1" applyFill="1" applyBorder="1" applyAlignment="1">
      <alignment vertical="center"/>
    </xf>
    <xf numFmtId="205" fontId="11" fillId="0" borderId="17" xfId="0" applyNumberFormat="1" applyFont="1" applyFill="1" applyBorder="1" applyAlignment="1" applyProtection="1">
      <alignment horizontal="right" vertical="center"/>
      <protection/>
    </xf>
    <xf numFmtId="0" fontId="11" fillId="0" borderId="9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center" vertical="center"/>
    </xf>
    <xf numFmtId="205" fontId="16" fillId="0" borderId="9" xfId="0" applyNumberFormat="1" applyFont="1" applyFill="1" applyBorder="1" applyAlignment="1" applyProtection="1">
      <alignment horizontal="right" vertical="center"/>
      <protection/>
    </xf>
    <xf numFmtId="200" fontId="11" fillId="0" borderId="0" xfId="0" applyNumberFormat="1" applyFont="1" applyFill="1" applyBorder="1" applyAlignment="1">
      <alignment horizontal="left" vertical="center" wrapText="1"/>
    </xf>
    <xf numFmtId="43" fontId="2" fillId="0" borderId="0" xfId="37" applyFont="1" applyAlignment="1">
      <alignment vertical="center"/>
    </xf>
    <xf numFmtId="43" fontId="0" fillId="0" borderId="0" xfId="37" applyFont="1" applyAlignment="1">
      <alignment/>
    </xf>
    <xf numFmtId="43" fontId="0" fillId="0" borderId="0" xfId="37" applyFont="1" applyAlignment="1">
      <alignment vertical="center"/>
    </xf>
    <xf numFmtId="43" fontId="4" fillId="0" borderId="0" xfId="37" applyFont="1" applyAlignment="1">
      <alignment horizontal="center" vertical="center"/>
    </xf>
    <xf numFmtId="43" fontId="5" fillId="0" borderId="0" xfId="37" applyFont="1" applyFill="1" applyAlignment="1">
      <alignment vertical="center"/>
    </xf>
    <xf numFmtId="43" fontId="5" fillId="0" borderId="0" xfId="37" applyFont="1" applyAlignment="1">
      <alignment vertical="center"/>
    </xf>
    <xf numFmtId="43" fontId="5" fillId="0" borderId="0" xfId="37" applyFont="1" applyBorder="1" applyAlignment="1">
      <alignment horizontal="right" vertical="center"/>
    </xf>
    <xf numFmtId="43" fontId="7" fillId="0" borderId="23" xfId="37" applyFont="1" applyBorder="1" applyAlignment="1">
      <alignment horizontal="center" vertical="center" wrapText="1"/>
    </xf>
    <xf numFmtId="43" fontId="7" fillId="0" borderId="24" xfId="37" applyFont="1" applyBorder="1" applyAlignment="1">
      <alignment horizontal="center" vertical="center" wrapText="1"/>
    </xf>
    <xf numFmtId="43" fontId="7" fillId="0" borderId="25" xfId="37" applyFont="1" applyBorder="1" applyAlignment="1">
      <alignment horizontal="center" vertical="center" wrapText="1"/>
    </xf>
    <xf numFmtId="43" fontId="7" fillId="0" borderId="9" xfId="37" applyFont="1" applyBorder="1" applyAlignment="1">
      <alignment horizontal="center" vertical="center" wrapText="1"/>
    </xf>
    <xf numFmtId="43" fontId="7" fillId="0" borderId="17" xfId="37" applyFont="1" applyBorder="1" applyAlignment="1">
      <alignment horizontal="center" vertical="center" wrapText="1"/>
    </xf>
    <xf numFmtId="0" fontId="7" fillId="0" borderId="9" xfId="0" applyFont="1" applyBorder="1" applyAlignment="1">
      <alignment/>
    </xf>
    <xf numFmtId="43" fontId="7" fillId="0" borderId="9" xfId="37" applyFont="1" applyBorder="1" applyAlignment="1">
      <alignment horizontal="center" vertical="center"/>
    </xf>
    <xf numFmtId="43" fontId="22" fillId="0" borderId="9" xfId="37" applyFont="1" applyBorder="1" applyAlignment="1">
      <alignment vertical="center"/>
    </xf>
    <xf numFmtId="43" fontId="11" fillId="0" borderId="9" xfId="37" applyNumberFormat="1" applyFont="1" applyFill="1" applyBorder="1" applyAlignment="1">
      <alignment vertical="center" wrapText="1"/>
    </xf>
    <xf numFmtId="43" fontId="0" fillId="0" borderId="9" xfId="37" applyFont="1" applyBorder="1" applyAlignment="1">
      <alignment vertical="center"/>
    </xf>
    <xf numFmtId="43" fontId="11" fillId="0" borderId="9" xfId="37" applyFont="1" applyFill="1" applyBorder="1" applyAlignment="1">
      <alignment vertical="center"/>
    </xf>
    <xf numFmtId="43" fontId="11" fillId="0" borderId="9" xfId="37" applyFont="1" applyBorder="1" applyAlignment="1">
      <alignment vertical="center"/>
    </xf>
    <xf numFmtId="43" fontId="11" fillId="0" borderId="9" xfId="37" applyFont="1" applyBorder="1" applyAlignment="1">
      <alignment/>
    </xf>
    <xf numFmtId="0" fontId="0" fillId="0" borderId="0" xfId="1426" applyFont="1" applyFill="1" applyBorder="1" applyAlignment="1">
      <alignment horizontal="left" vertical="center" wrapText="1"/>
      <protection/>
    </xf>
    <xf numFmtId="43" fontId="29" fillId="0" borderId="0" xfId="37" applyFont="1" applyAlignment="1">
      <alignment vertical="center"/>
    </xf>
    <xf numFmtId="0" fontId="0" fillId="0" borderId="0" xfId="1056" applyFont="1" applyFill="1">
      <alignment vertical="center"/>
      <protection/>
    </xf>
    <xf numFmtId="0" fontId="4" fillId="0" borderId="0" xfId="1056" applyFont="1" applyFill="1" applyAlignment="1">
      <alignment horizontal="center" vertical="center"/>
      <protection/>
    </xf>
    <xf numFmtId="0" fontId="5" fillId="0" borderId="0" xfId="1056" applyFont="1" applyFill="1">
      <alignment vertical="center"/>
      <protection/>
    </xf>
    <xf numFmtId="0" fontId="5" fillId="0" borderId="22" xfId="1056" applyFont="1" applyFill="1" applyBorder="1" applyAlignment="1">
      <alignment horizontal="right" vertical="center"/>
      <protection/>
    </xf>
    <xf numFmtId="0" fontId="20" fillId="0" borderId="22" xfId="1056" applyFont="1" applyFill="1" applyBorder="1" applyAlignment="1">
      <alignment horizontal="right" vertical="center"/>
      <protection/>
    </xf>
    <xf numFmtId="0" fontId="7" fillId="0" borderId="9" xfId="1056" applyFont="1" applyFill="1" applyBorder="1" applyAlignment="1">
      <alignment horizontal="center" vertical="center" wrapText="1"/>
      <protection/>
    </xf>
    <xf numFmtId="41" fontId="7" fillId="0" borderId="9" xfId="1056" applyNumberFormat="1" applyFont="1" applyFill="1" applyBorder="1" applyAlignment="1">
      <alignment horizontal="center" vertical="center" wrapText="1"/>
      <protection/>
    </xf>
    <xf numFmtId="0" fontId="30" fillId="0" borderId="9" xfId="1056" applyFont="1" applyFill="1" applyBorder="1" applyAlignment="1">
      <alignment horizontal="center" vertical="center" wrapText="1"/>
      <protection/>
    </xf>
    <xf numFmtId="0" fontId="6" fillId="0" borderId="9" xfId="1056" applyFont="1" applyFill="1" applyBorder="1" applyAlignment="1">
      <alignment horizontal="center" vertical="center"/>
      <protection/>
    </xf>
    <xf numFmtId="0" fontId="6" fillId="0" borderId="9" xfId="1056" applyNumberFormat="1" applyFont="1" applyFill="1" applyBorder="1" applyAlignment="1">
      <alignment vertical="center"/>
      <protection/>
    </xf>
    <xf numFmtId="206" fontId="31" fillId="0" borderId="9" xfId="1056" applyNumberFormat="1" applyFont="1" applyFill="1" applyBorder="1" applyAlignment="1">
      <alignment vertical="center"/>
      <protection/>
    </xf>
    <xf numFmtId="0" fontId="9" fillId="0" borderId="9" xfId="1056" applyFont="1" applyFill="1" applyBorder="1" applyAlignment="1">
      <alignment horizontal="left" vertical="center"/>
      <protection/>
    </xf>
    <xf numFmtId="0" fontId="9" fillId="0" borderId="9" xfId="1056" applyNumberFormat="1" applyFont="1" applyFill="1" applyBorder="1" applyAlignment="1">
      <alignment vertical="center"/>
      <protection/>
    </xf>
    <xf numFmtId="0" fontId="11" fillId="0" borderId="9" xfId="0" applyFont="1" applyBorder="1" applyAlignment="1">
      <alignment vertical="center"/>
    </xf>
    <xf numFmtId="0" fontId="11" fillId="0" borderId="9" xfId="689" applyFont="1" applyFill="1" applyBorder="1" applyAlignment="1">
      <alignment horizontal="left" vertical="center"/>
      <protection/>
    </xf>
    <xf numFmtId="0" fontId="11" fillId="0" borderId="9" xfId="689" applyFont="1" applyFill="1" applyBorder="1" applyAlignment="1">
      <alignment vertical="center"/>
      <protection/>
    </xf>
    <xf numFmtId="0" fontId="11" fillId="0" borderId="9" xfId="1056" applyFont="1" applyFill="1" applyBorder="1" applyAlignment="1">
      <alignment vertical="center"/>
      <protection/>
    </xf>
    <xf numFmtId="0" fontId="29" fillId="0" borderId="0" xfId="1056" applyFont="1" applyFill="1">
      <alignment vertical="center"/>
      <protection/>
    </xf>
    <xf numFmtId="0" fontId="0" fillId="0" borderId="29" xfId="1426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left"/>
    </xf>
    <xf numFmtId="0" fontId="0" fillId="0" borderId="0" xfId="1426" applyFont="1" applyFill="1">
      <alignment vertical="center"/>
      <protection/>
    </xf>
    <xf numFmtId="0" fontId="2" fillId="0" borderId="0" xfId="1426" applyFont="1" applyFill="1">
      <alignment vertical="center"/>
      <protection/>
    </xf>
    <xf numFmtId="0" fontId="0" fillId="0" borderId="0" xfId="0" applyFont="1" applyFill="1" applyAlignment="1">
      <alignment vertical="center"/>
    </xf>
    <xf numFmtId="205" fontId="0" fillId="0" borderId="0" xfId="0" applyNumberFormat="1" applyFont="1" applyFill="1" applyAlignment="1">
      <alignment vertical="center"/>
    </xf>
    <xf numFmtId="206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205" fontId="5" fillId="0" borderId="0" xfId="0" applyNumberFormat="1" applyFont="1" applyFill="1" applyAlignment="1">
      <alignment vertical="center"/>
    </xf>
    <xf numFmtId="206" fontId="5" fillId="0" borderId="0" xfId="0" applyNumberFormat="1" applyFont="1" applyFill="1" applyAlignment="1">
      <alignment horizontal="right" vertical="center"/>
    </xf>
    <xf numFmtId="205" fontId="7" fillId="0" borderId="9" xfId="0" applyNumberFormat="1" applyFont="1" applyFill="1" applyBorder="1" applyAlignment="1">
      <alignment horizontal="center" vertical="center" wrapText="1"/>
    </xf>
    <xf numFmtId="205" fontId="7" fillId="0" borderId="9" xfId="0" applyNumberFormat="1" applyFont="1" applyFill="1" applyBorder="1" applyAlignment="1">
      <alignment horizontal="center" vertical="center"/>
    </xf>
    <xf numFmtId="206" fontId="7" fillId="0" borderId="9" xfId="0" applyNumberFormat="1" applyFont="1" applyFill="1" applyBorder="1" applyAlignment="1">
      <alignment horizontal="center" vertical="center" wrapText="1"/>
    </xf>
    <xf numFmtId="0" fontId="7" fillId="0" borderId="9" xfId="689" applyFont="1" applyFill="1" applyBorder="1" applyAlignment="1">
      <alignment horizontal="center" vertical="center"/>
      <protection/>
    </xf>
    <xf numFmtId="205" fontId="7" fillId="0" borderId="9" xfId="0" applyNumberFormat="1" applyFont="1" applyFill="1" applyBorder="1" applyAlignment="1">
      <alignment vertical="center"/>
    </xf>
    <xf numFmtId="206" fontId="7" fillId="0" borderId="9" xfId="0" applyNumberFormat="1" applyFont="1" applyFill="1" applyBorder="1" applyAlignment="1">
      <alignment vertical="center"/>
    </xf>
    <xf numFmtId="206" fontId="7" fillId="0" borderId="9" xfId="0" applyNumberFormat="1" applyFont="1" applyBorder="1" applyAlignment="1">
      <alignment/>
    </xf>
    <xf numFmtId="0" fontId="11" fillId="0" borderId="9" xfId="1175" applyFont="1" applyFill="1" applyBorder="1" applyAlignment="1">
      <alignment vertical="center"/>
      <protection/>
    </xf>
    <xf numFmtId="205" fontId="11" fillId="0" borderId="9" xfId="0" applyNumberFormat="1" applyFont="1" applyFill="1" applyBorder="1" applyAlignment="1">
      <alignment vertical="center"/>
    </xf>
    <xf numFmtId="206" fontId="11" fillId="0" borderId="9" xfId="0" applyNumberFormat="1" applyFont="1" applyFill="1" applyBorder="1" applyAlignment="1">
      <alignment vertical="center"/>
    </xf>
    <xf numFmtId="206" fontId="11" fillId="0" borderId="9" xfId="0" applyNumberFormat="1" applyFont="1" applyBorder="1" applyAlignment="1">
      <alignment/>
    </xf>
    <xf numFmtId="0" fontId="27" fillId="0" borderId="0" xfId="0" applyFont="1" applyFill="1" applyAlignment="1">
      <alignment vertical="center"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vertical="center"/>
      <protection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3" fontId="15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208" fontId="20" fillId="0" borderId="0" xfId="1424" applyNumberFormat="1" applyFont="1" applyFill="1" applyAlignment="1" applyProtection="1">
      <alignment horizontal="center" vertical="center"/>
      <protection/>
    </xf>
    <xf numFmtId="0" fontId="20" fillId="0" borderId="0" xfId="1424" applyNumberFormat="1" applyFont="1" applyFill="1" applyAlignment="1" applyProtection="1">
      <alignment horizontal="center" vertical="center"/>
      <protection/>
    </xf>
    <xf numFmtId="209" fontId="20" fillId="0" borderId="0" xfId="1424" applyNumberFormat="1" applyFont="1" applyFill="1" applyAlignment="1" applyProtection="1">
      <alignment horizontal="right" vertical="center"/>
      <protection/>
    </xf>
    <xf numFmtId="0" fontId="17" fillId="0" borderId="0" xfId="1424" applyNumberFormat="1" applyFont="1" applyFill="1" applyAlignment="1" applyProtection="1">
      <alignment horizontal="centerContinuous" vertical="center"/>
      <protection/>
    </xf>
    <xf numFmtId="0" fontId="34" fillId="0" borderId="0" xfId="1424" applyFont="1" applyFill="1" applyAlignment="1">
      <alignment horizontal="center" vertical="center"/>
      <protection/>
    </xf>
    <xf numFmtId="0" fontId="34" fillId="0" borderId="0" xfId="1424" applyFont="1" applyAlignment="1">
      <alignment horizontal="center" vertical="center"/>
      <protection/>
    </xf>
    <xf numFmtId="0" fontId="34" fillId="0" borderId="9" xfId="1424" applyNumberFormat="1" applyFont="1" applyFill="1" applyBorder="1" applyAlignment="1" applyProtection="1">
      <alignment horizontal="centerContinuous" vertical="center"/>
      <protection/>
    </xf>
    <xf numFmtId="0" fontId="34" fillId="0" borderId="9" xfId="1424" applyNumberFormat="1" applyFont="1" applyFill="1" applyBorder="1" applyAlignment="1" applyProtection="1">
      <alignment horizontal="center" vertical="center"/>
      <protection/>
    </xf>
    <xf numFmtId="0" fontId="34" fillId="0" borderId="9" xfId="1424" applyFont="1" applyFill="1" applyBorder="1" applyAlignment="1">
      <alignment horizontal="center" vertical="center"/>
      <protection/>
    </xf>
    <xf numFmtId="49" fontId="34" fillId="0" borderId="9" xfId="1424" applyNumberFormat="1" applyFont="1" applyFill="1" applyBorder="1" applyAlignment="1" applyProtection="1">
      <alignment horizontal="left" vertical="center"/>
      <protection/>
    </xf>
    <xf numFmtId="204" fontId="34" fillId="0" borderId="9" xfId="1424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208" fontId="34" fillId="0" borderId="0" xfId="1425" applyNumberFormat="1" applyFont="1" applyFill="1" applyAlignment="1" applyProtection="1">
      <alignment horizontal="center" vertical="center" wrapText="1"/>
      <protection/>
    </xf>
    <xf numFmtId="0" fontId="20" fillId="18" borderId="0" xfId="1425" applyNumberFormat="1" applyFont="1" applyFill="1" applyAlignment="1" applyProtection="1">
      <alignment vertical="center" wrapText="1"/>
      <protection/>
    </xf>
    <xf numFmtId="208" fontId="17" fillId="0" borderId="0" xfId="1425" applyNumberFormat="1" applyFont="1" applyFill="1" applyAlignment="1" applyProtection="1">
      <alignment horizontal="centerContinuous" vertical="center"/>
      <protection/>
    </xf>
    <xf numFmtId="0" fontId="17" fillId="18" borderId="0" xfId="1425" applyNumberFormat="1" applyFont="1" applyFill="1" applyAlignment="1" applyProtection="1">
      <alignment horizontal="centerContinuous" vertical="center"/>
      <protection/>
    </xf>
    <xf numFmtId="208" fontId="20" fillId="0" borderId="0" xfId="1425" applyNumberFormat="1" applyFont="1" applyFill="1" applyAlignment="1" applyProtection="1">
      <alignment horizontal="center" vertical="center"/>
      <protection/>
    </xf>
    <xf numFmtId="0" fontId="20" fillId="0" borderId="9" xfId="1425" applyNumberFormat="1" applyFont="1" applyFill="1" applyBorder="1" applyAlignment="1" applyProtection="1">
      <alignment horizontal="centerContinuous" vertical="center"/>
      <protection/>
    </xf>
    <xf numFmtId="0" fontId="20" fillId="18" borderId="9" xfId="1425" applyNumberFormat="1" applyFont="1" applyFill="1" applyBorder="1" applyAlignment="1" applyProtection="1">
      <alignment horizontal="centerContinuous" vertical="center"/>
      <protection/>
    </xf>
    <xf numFmtId="49" fontId="20" fillId="18" borderId="9" xfId="1425" applyNumberFormat="1" applyFont="1" applyFill="1" applyBorder="1" applyAlignment="1" applyProtection="1">
      <alignment horizontal="centerContinuous" vertical="center"/>
      <protection/>
    </xf>
    <xf numFmtId="208" fontId="20" fillId="0" borderId="9" xfId="1425" applyNumberFormat="1" applyFont="1" applyFill="1" applyBorder="1" applyAlignment="1" applyProtection="1">
      <alignment horizontal="center" vertical="center" wrapText="1"/>
      <protection/>
    </xf>
    <xf numFmtId="210" fontId="20" fillId="0" borderId="9" xfId="1425" applyNumberFormat="1" applyFont="1" applyFill="1" applyBorder="1" applyAlignment="1" applyProtection="1">
      <alignment horizontal="center" vertical="center" wrapText="1"/>
      <protection/>
    </xf>
    <xf numFmtId="0" fontId="20" fillId="0" borderId="9" xfId="1425" applyNumberFormat="1" applyFont="1" applyFill="1" applyBorder="1" applyAlignment="1" applyProtection="1">
      <alignment vertical="center" wrapText="1"/>
      <protection/>
    </xf>
    <xf numFmtId="49" fontId="20" fillId="0" borderId="9" xfId="1425" applyNumberFormat="1" applyFont="1" applyFill="1" applyBorder="1" applyAlignment="1" applyProtection="1">
      <alignment vertical="center" wrapText="1"/>
      <protection/>
    </xf>
    <xf numFmtId="0" fontId="20" fillId="0" borderId="9" xfId="1425" applyFont="1" applyFill="1" applyBorder="1" applyAlignment="1">
      <alignment horizontal="center" vertical="center" wrapText="1"/>
      <protection/>
    </xf>
    <xf numFmtId="208" fontId="20" fillId="0" borderId="9" xfId="1425" applyNumberFormat="1" applyFont="1" applyFill="1" applyBorder="1" applyAlignment="1" applyProtection="1">
      <alignment horizontal="center" vertical="center"/>
      <protection/>
    </xf>
    <xf numFmtId="210" fontId="20" fillId="0" borderId="9" xfId="1425" applyNumberFormat="1" applyFont="1" applyFill="1" applyBorder="1" applyAlignment="1" applyProtection="1">
      <alignment horizontal="center" vertical="center"/>
      <protection/>
    </xf>
    <xf numFmtId="0" fontId="20" fillId="0" borderId="9" xfId="1425" applyNumberFormat="1" applyFont="1" applyFill="1" applyBorder="1" applyAlignment="1" applyProtection="1">
      <alignment horizontal="center" vertical="center" wrapText="1"/>
      <protection/>
    </xf>
    <xf numFmtId="0" fontId="20" fillId="0" borderId="9" xfId="0" applyNumberFormat="1" applyFont="1" applyFill="1" applyBorder="1" applyAlignment="1">
      <alignment horizontal="left" vertical="center"/>
    </xf>
    <xf numFmtId="204" fontId="20" fillId="0" borderId="9" xfId="0" applyNumberFormat="1" applyFont="1" applyFill="1" applyBorder="1" applyAlignment="1">
      <alignment horizontal="right" vertical="center"/>
    </xf>
    <xf numFmtId="0" fontId="5" fillId="0" borderId="22" xfId="1056" applyFont="1" applyFill="1" applyBorder="1" applyAlignment="1">
      <alignment horizontal="center" vertical="center"/>
      <protection/>
    </xf>
    <xf numFmtId="0" fontId="7" fillId="0" borderId="9" xfId="1056" applyFont="1" applyFill="1" applyBorder="1" applyAlignment="1">
      <alignment horizontal="center" vertical="center"/>
      <protection/>
    </xf>
    <xf numFmtId="203" fontId="7" fillId="0" borderId="9" xfId="1056" applyNumberFormat="1" applyFont="1" applyFill="1" applyBorder="1" applyAlignment="1">
      <alignment vertical="center" wrapText="1"/>
      <protection/>
    </xf>
    <xf numFmtId="206" fontId="22" fillId="0" borderId="9" xfId="1056" applyNumberFormat="1" applyFont="1" applyFill="1" applyBorder="1" applyAlignment="1">
      <alignment vertical="center"/>
      <protection/>
    </xf>
    <xf numFmtId="203" fontId="11" fillId="0" borderId="9" xfId="1056" applyNumberFormat="1" applyFont="1" applyFill="1" applyBorder="1" applyAlignment="1" applyProtection="1">
      <alignment vertical="center"/>
      <protection locked="0"/>
    </xf>
    <xf numFmtId="203" fontId="11" fillId="0" borderId="9" xfId="0" applyNumberFormat="1" applyFont="1" applyFill="1" applyBorder="1" applyAlignment="1" applyProtection="1">
      <alignment vertical="center"/>
      <protection locked="0"/>
    </xf>
    <xf numFmtId="0" fontId="11" fillId="0" borderId="9" xfId="1056" applyFont="1" applyFill="1" applyBorder="1" applyAlignment="1">
      <alignment horizontal="left" vertical="center"/>
      <protection/>
    </xf>
    <xf numFmtId="0" fontId="32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1423" applyFont="1" applyFill="1">
      <alignment/>
      <protection/>
    </xf>
    <xf numFmtId="0" fontId="0" fillId="0" borderId="0" xfId="1423" applyFill="1">
      <alignment/>
      <protection/>
    </xf>
    <xf numFmtId="0" fontId="4" fillId="0" borderId="0" xfId="1423" applyNumberFormat="1" applyFont="1" applyFill="1" applyAlignment="1" applyProtection="1">
      <alignment horizontal="center" vertical="center"/>
      <protection/>
    </xf>
    <xf numFmtId="0" fontId="5" fillId="0" borderId="0" xfId="1423" applyNumberFormat="1" applyFont="1" applyFill="1" applyAlignment="1" applyProtection="1">
      <alignment vertical="center"/>
      <protection/>
    </xf>
    <xf numFmtId="0" fontId="7" fillId="0" borderId="9" xfId="1423" applyNumberFormat="1" applyFont="1" applyFill="1" applyBorder="1" applyAlignment="1" applyProtection="1">
      <alignment horizontal="center" vertical="center"/>
      <protection/>
    </xf>
    <xf numFmtId="3" fontId="11" fillId="0" borderId="9" xfId="1423" applyNumberFormat="1" applyFont="1" applyFill="1" applyBorder="1" applyAlignment="1" applyProtection="1">
      <alignment horizontal="left" vertical="center"/>
      <protection/>
    </xf>
    <xf numFmtId="3" fontId="11" fillId="0" borderId="9" xfId="1423" applyNumberFormat="1" applyFont="1" applyFill="1" applyBorder="1" applyAlignment="1" applyProtection="1">
      <alignment horizontal="right" vertical="center"/>
      <protection/>
    </xf>
    <xf numFmtId="3" fontId="7" fillId="0" borderId="9" xfId="1423" applyNumberFormat="1" applyFont="1" applyFill="1" applyBorder="1" applyAlignment="1" applyProtection="1">
      <alignment horizontal="center" vertical="center"/>
      <protection/>
    </xf>
    <xf numFmtId="3" fontId="7" fillId="0" borderId="9" xfId="1423" applyNumberFormat="1" applyFont="1" applyFill="1" applyBorder="1" applyAlignment="1" applyProtection="1">
      <alignment horizontal="right" vertical="center"/>
      <protection/>
    </xf>
    <xf numFmtId="3" fontId="0" fillId="0" borderId="0" xfId="1423" applyNumberFormat="1" applyFill="1">
      <alignment/>
      <protection/>
    </xf>
    <xf numFmtId="0" fontId="2" fillId="0" borderId="0" xfId="0" applyFont="1" applyAlignment="1">
      <alignment vertical="center"/>
    </xf>
    <xf numFmtId="0" fontId="4" fillId="0" borderId="0" xfId="437" applyFont="1" applyAlignment="1">
      <alignment horizontal="center" vertical="center"/>
      <protection/>
    </xf>
    <xf numFmtId="0" fontId="5" fillId="0" borderId="22" xfId="437" applyFont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41" fontId="5" fillId="0" borderId="22" xfId="437" applyNumberFormat="1" applyFont="1" applyBorder="1" applyAlignment="1">
      <alignment horizontal="right" vertical="center"/>
      <protection/>
    </xf>
    <xf numFmtId="0" fontId="7" fillId="0" borderId="9" xfId="437" applyFont="1" applyBorder="1" applyAlignment="1">
      <alignment horizontal="center" vertical="center"/>
      <protection/>
    </xf>
    <xf numFmtId="0" fontId="7" fillId="0" borderId="9" xfId="437" applyNumberFormat="1" applyFont="1" applyBorder="1" applyAlignment="1">
      <alignment horizontal="center" vertical="center"/>
      <protection/>
    </xf>
    <xf numFmtId="0" fontId="7" fillId="0" borderId="9" xfId="0" applyFont="1" applyBorder="1" applyAlignment="1">
      <alignment vertical="center" wrapText="1"/>
    </xf>
    <xf numFmtId="0" fontId="9" fillId="0" borderId="9" xfId="437" applyFont="1" applyBorder="1" applyAlignment="1">
      <alignment horizontal="center" vertical="center"/>
      <protection/>
    </xf>
    <xf numFmtId="0" fontId="7" fillId="0" borderId="9" xfId="437" applyFont="1" applyBorder="1" applyAlignment="1">
      <alignment horizontal="center" vertical="center" wrapText="1"/>
      <protection/>
    </xf>
    <xf numFmtId="205" fontId="7" fillId="0" borderId="9" xfId="437" applyNumberFormat="1" applyFont="1" applyBorder="1" applyAlignment="1">
      <alignment vertical="center" wrapText="1"/>
      <protection/>
    </xf>
    <xf numFmtId="205" fontId="2" fillId="0" borderId="0" xfId="0" applyNumberFormat="1" applyFont="1" applyAlignment="1">
      <alignment vertical="center"/>
    </xf>
    <xf numFmtId="0" fontId="11" fillId="0" borderId="9" xfId="437" applyFont="1" applyBorder="1" applyAlignment="1">
      <alignment horizontal="center" vertical="center"/>
      <protection/>
    </xf>
    <xf numFmtId="0" fontId="11" fillId="0" borderId="9" xfId="437" applyFont="1" applyBorder="1" applyAlignment="1">
      <alignment vertical="center" wrapText="1"/>
      <protection/>
    </xf>
    <xf numFmtId="205" fontId="11" fillId="0" borderId="9" xfId="437" applyNumberFormat="1" applyFont="1" applyBorder="1" applyAlignment="1">
      <alignment vertical="center" wrapText="1"/>
      <protection/>
    </xf>
    <xf numFmtId="0" fontId="9" fillId="0" borderId="9" xfId="437" applyFont="1" applyBorder="1" applyAlignment="1">
      <alignment vertical="center" wrapText="1"/>
      <protection/>
    </xf>
    <xf numFmtId="0" fontId="11" fillId="0" borderId="9" xfId="437" applyFont="1" applyFill="1" applyBorder="1" applyAlignment="1">
      <alignment vertical="center" wrapText="1"/>
      <protection/>
    </xf>
    <xf numFmtId="205" fontId="0" fillId="0" borderId="0" xfId="0" applyNumberFormat="1" applyAlignment="1">
      <alignment vertical="center"/>
    </xf>
    <xf numFmtId="0" fontId="35" fillId="0" borderId="9" xfId="437" applyFont="1" applyBorder="1" applyAlignment="1">
      <alignment vertical="center" wrapText="1"/>
      <protection/>
    </xf>
    <xf numFmtId="205" fontId="11" fillId="0" borderId="9" xfId="437" applyNumberFormat="1" applyFont="1" applyFill="1" applyBorder="1" applyAlignment="1">
      <alignment vertical="center" wrapText="1"/>
      <protection/>
    </xf>
    <xf numFmtId="205" fontId="36" fillId="0" borderId="0" xfId="0" applyNumberFormat="1" applyFont="1" applyAlignment="1">
      <alignment vertical="center"/>
    </xf>
    <xf numFmtId="205" fontId="7" fillId="0" borderId="9" xfId="437" applyNumberFormat="1" applyFont="1" applyFill="1" applyBorder="1" applyAlignment="1">
      <alignment vertical="center" wrapText="1"/>
      <protection/>
    </xf>
    <xf numFmtId="0" fontId="37" fillId="0" borderId="29" xfId="142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1426" applyFont="1" applyFill="1" applyBorder="1" applyAlignment="1">
      <alignment horizontal="center" vertical="center" wrapText="1"/>
      <protection/>
    </xf>
    <xf numFmtId="43" fontId="5" fillId="0" borderId="22" xfId="37" applyFont="1" applyBorder="1" applyAlignment="1">
      <alignment horizontal="right" vertical="center"/>
    </xf>
    <xf numFmtId="43" fontId="7" fillId="0" borderId="9" xfId="37" applyFont="1" applyBorder="1" applyAlignment="1">
      <alignment vertical="center"/>
    </xf>
    <xf numFmtId="0" fontId="0" fillId="0" borderId="29" xfId="1426" applyFont="1" applyFill="1" applyBorder="1" applyAlignment="1">
      <alignment horizontal="left" vertical="center" wrapText="1"/>
      <protection/>
    </xf>
    <xf numFmtId="0" fontId="0" fillId="0" borderId="0" xfId="1056" applyFont="1" applyFill="1" applyBorder="1">
      <alignment vertical="center"/>
      <protection/>
    </xf>
    <xf numFmtId="0" fontId="5" fillId="0" borderId="0" xfId="1056" applyFont="1" applyFill="1" applyBorder="1" applyAlignment="1">
      <alignment horizontal="right" vertical="center"/>
      <protection/>
    </xf>
    <xf numFmtId="0" fontId="5" fillId="0" borderId="0" xfId="1056" applyFont="1" applyFill="1" applyBorder="1">
      <alignment vertical="center"/>
      <protection/>
    </xf>
    <xf numFmtId="0" fontId="5" fillId="0" borderId="0" xfId="1056" applyFont="1" applyFill="1" applyAlignment="1">
      <alignment horizontal="center" vertical="center"/>
      <protection/>
    </xf>
    <xf numFmtId="0" fontId="7" fillId="0" borderId="9" xfId="1426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200" fontId="7" fillId="0" borderId="9" xfId="1056" applyNumberFormat="1" applyFont="1" applyFill="1" applyBorder="1">
      <alignment vertical="center"/>
      <protection/>
    </xf>
    <xf numFmtId="206" fontId="7" fillId="0" borderId="9" xfId="1056" applyNumberFormat="1" applyFont="1" applyFill="1" applyBorder="1">
      <alignment vertical="center"/>
      <protection/>
    </xf>
    <xf numFmtId="0" fontId="11" fillId="0" borderId="9" xfId="1426" applyNumberFormat="1" applyFont="1" applyBorder="1" applyAlignment="1">
      <alignment horizontal="right" vertical="center" wrapText="1"/>
      <protection/>
    </xf>
    <xf numFmtId="200" fontId="11" fillId="0" borderId="9" xfId="1056" applyNumberFormat="1" applyFont="1" applyFill="1" applyBorder="1">
      <alignment vertical="center"/>
      <protection/>
    </xf>
    <xf numFmtId="0" fontId="11" fillId="0" borderId="9" xfId="1056" applyFont="1" applyFill="1" applyBorder="1">
      <alignment vertical="center"/>
      <protection/>
    </xf>
    <xf numFmtId="0" fontId="11" fillId="0" borderId="9" xfId="0" applyNumberFormat="1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1426" applyNumberFormat="1" applyFont="1" applyFill="1">
      <alignment vertical="center"/>
      <protection/>
    </xf>
    <xf numFmtId="0" fontId="4" fillId="0" borderId="0" xfId="1426" applyFont="1" applyFill="1" applyAlignment="1">
      <alignment horizontal="center" vertical="center"/>
      <protection/>
    </xf>
    <xf numFmtId="0" fontId="5" fillId="0" borderId="0" xfId="1426" applyFont="1" applyFill="1">
      <alignment vertical="center"/>
      <protection/>
    </xf>
    <xf numFmtId="0" fontId="5" fillId="0" borderId="0" xfId="1426" applyNumberFormat="1" applyFont="1" applyFill="1">
      <alignment vertical="center"/>
      <protection/>
    </xf>
    <xf numFmtId="0" fontId="5" fillId="0" borderId="0" xfId="1426" applyNumberFormat="1" applyFont="1" applyFill="1" applyAlignment="1">
      <alignment horizontal="center" vertical="center"/>
      <protection/>
    </xf>
    <xf numFmtId="0" fontId="5" fillId="0" borderId="0" xfId="1426" applyNumberFormat="1" applyFont="1" applyFill="1" applyAlignment="1">
      <alignment horizontal="right" vertical="center"/>
      <protection/>
    </xf>
    <xf numFmtId="0" fontId="7" fillId="0" borderId="9" xfId="1426" applyFont="1" applyFill="1" applyBorder="1" applyAlignment="1">
      <alignment horizontal="center" vertical="center"/>
      <protection/>
    </xf>
    <xf numFmtId="0" fontId="7" fillId="0" borderId="9" xfId="0" applyNumberFormat="1" applyFont="1" applyBorder="1" applyAlignment="1">
      <alignment horizontal="center" vertical="center" wrapText="1"/>
    </xf>
    <xf numFmtId="206" fontId="7" fillId="0" borderId="9" xfId="1426" applyNumberFormat="1" applyFont="1" applyFill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06" fontId="11" fillId="0" borderId="9" xfId="1426" applyNumberFormat="1" applyFont="1" applyFill="1" applyBorder="1" applyAlignment="1">
      <alignment horizontal="center" vertical="center"/>
      <protection/>
    </xf>
    <xf numFmtId="0" fontId="11" fillId="0" borderId="23" xfId="1175" applyFont="1" applyFill="1" applyBorder="1" applyAlignment="1">
      <alignment vertical="center"/>
      <protection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7" xfId="1175" applyFont="1" applyFill="1" applyBorder="1" applyAlignment="1">
      <alignment vertical="center"/>
      <protection/>
    </xf>
    <xf numFmtId="0" fontId="7" fillId="0" borderId="17" xfId="1426" applyNumberFormat="1" applyFont="1" applyBorder="1" applyAlignment="1">
      <alignment horizontal="center" vertical="center" wrapText="1"/>
      <protection/>
    </xf>
    <xf numFmtId="0" fontId="11" fillId="0" borderId="29" xfId="1426" applyFont="1" applyFill="1" applyBorder="1" applyAlignment="1">
      <alignment horizontal="center" vertical="center" wrapText="1"/>
      <protection/>
    </xf>
    <xf numFmtId="0" fontId="11" fillId="0" borderId="0" xfId="1426" applyFont="1" applyFill="1" applyAlignment="1">
      <alignment horizontal="center" vertical="center" wrapText="1"/>
      <protection/>
    </xf>
    <xf numFmtId="0" fontId="11" fillId="0" borderId="0" xfId="1426" applyFont="1" applyFill="1">
      <alignment vertical="center"/>
      <protection/>
    </xf>
    <xf numFmtId="0" fontId="11" fillId="0" borderId="0" xfId="1426" applyNumberFormat="1" applyFont="1" applyFill="1">
      <alignment vertical="center"/>
      <protection/>
    </xf>
    <xf numFmtId="0" fontId="5" fillId="0" borderId="0" xfId="1056" applyFont="1" applyFill="1" applyBorder="1" applyAlignment="1">
      <alignment horizontal="center" vertical="center"/>
      <protection/>
    </xf>
    <xf numFmtId="0" fontId="7" fillId="0" borderId="24" xfId="1056" applyFont="1" applyFill="1" applyBorder="1" applyAlignment="1">
      <alignment horizontal="center" vertical="center" wrapText="1"/>
      <protection/>
    </xf>
    <xf numFmtId="203" fontId="11" fillId="0" borderId="9" xfId="1056" applyNumberFormat="1" applyFont="1" applyFill="1" applyBorder="1" applyAlignment="1">
      <alignment vertical="center" wrapText="1"/>
      <protection/>
    </xf>
    <xf numFmtId="203" fontId="11" fillId="0" borderId="17" xfId="1056" applyNumberFormat="1" applyFont="1" applyFill="1" applyBorder="1" applyAlignment="1">
      <alignment vertical="center" wrapText="1"/>
      <protection/>
    </xf>
    <xf numFmtId="206" fontId="7" fillId="0" borderId="17" xfId="1056" applyNumberFormat="1" applyFont="1" applyFill="1" applyBorder="1">
      <alignment vertical="center"/>
      <protection/>
    </xf>
    <xf numFmtId="0" fontId="7" fillId="0" borderId="17" xfId="1056" applyFont="1" applyFill="1" applyBorder="1">
      <alignment vertical="center"/>
      <protection/>
    </xf>
    <xf numFmtId="0" fontId="11" fillId="0" borderId="9" xfId="0" applyNumberFormat="1" applyFont="1" applyFill="1" applyBorder="1" applyAlignment="1">
      <alignment horizontal="right" vertical="center" wrapText="1"/>
    </xf>
    <xf numFmtId="206" fontId="11" fillId="0" borderId="9" xfId="1056" applyNumberFormat="1" applyFont="1" applyFill="1" applyBorder="1">
      <alignment vertical="center"/>
      <protection/>
    </xf>
    <xf numFmtId="0" fontId="14" fillId="0" borderId="9" xfId="689" applyFont="1" applyFill="1" applyBorder="1" applyAlignment="1">
      <alignment horizontal="center" vertical="center"/>
      <protection/>
    </xf>
    <xf numFmtId="0" fontId="14" fillId="0" borderId="9" xfId="0" applyNumberFormat="1" applyFont="1" applyFill="1" applyBorder="1" applyAlignment="1">
      <alignment vertical="center" wrapText="1"/>
    </xf>
    <xf numFmtId="200" fontId="16" fillId="0" borderId="9" xfId="1426" applyNumberFormat="1" applyFont="1" applyFill="1" applyBorder="1">
      <alignment vertical="center"/>
      <protection/>
    </xf>
    <xf numFmtId="0" fontId="16" fillId="0" borderId="9" xfId="1426" applyFont="1" applyFill="1" applyBorder="1">
      <alignment vertical="center"/>
      <protection/>
    </xf>
    <xf numFmtId="0" fontId="7" fillId="0" borderId="9" xfId="689" applyFont="1" applyFill="1" applyBorder="1" applyAlignment="1">
      <alignment horizontal="left" vertical="center"/>
      <protection/>
    </xf>
    <xf numFmtId="203" fontId="7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200" fontId="7" fillId="0" borderId="9" xfId="1426" applyNumberFormat="1" applyFont="1" applyFill="1" applyBorder="1">
      <alignment vertical="center"/>
      <protection/>
    </xf>
    <xf numFmtId="0" fontId="7" fillId="0" borderId="9" xfId="1426" applyFont="1" applyFill="1" applyBorder="1">
      <alignment vertical="center"/>
      <protection/>
    </xf>
    <xf numFmtId="203" fontId="7" fillId="0" borderId="9" xfId="1426" applyNumberFormat="1" applyFont="1" applyFill="1" applyBorder="1" applyAlignment="1">
      <alignment vertical="center" wrapText="1"/>
      <protection/>
    </xf>
    <xf numFmtId="0" fontId="11" fillId="0" borderId="9" xfId="1426" applyFont="1" applyFill="1" applyBorder="1">
      <alignment vertical="center"/>
      <protection/>
    </xf>
    <xf numFmtId="200" fontId="11" fillId="0" borderId="9" xfId="1426" applyNumberFormat="1" applyFont="1" applyFill="1" applyBorder="1">
      <alignment vertical="center"/>
      <protection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justify" vertical="center"/>
    </xf>
    <xf numFmtId="0" fontId="41" fillId="18" borderId="0" xfId="991" applyFont="1" applyFill="1" applyAlignment="1">
      <alignment vertical="center"/>
      <protection/>
    </xf>
    <xf numFmtId="0" fontId="4" fillId="18" borderId="0" xfId="991" applyFont="1" applyFill="1" applyAlignment="1">
      <alignment vertical="center"/>
      <protection/>
    </xf>
    <xf numFmtId="0" fontId="40" fillId="0" borderId="0" xfId="0" applyFont="1" applyAlignment="1">
      <alignment horizontal="center" vertical="center"/>
    </xf>
  </cellXfs>
  <cellStyles count="1652">
    <cellStyle name="Normal" xfId="0"/>
    <cellStyle name="好_省级明细_全省预算代编 2 2" xfId="15"/>
    <cellStyle name="Currency [0]" xfId="16"/>
    <cellStyle name="60% - 强调文字颜色 1 11" xfId="17"/>
    <cellStyle name="输入" xfId="18"/>
    <cellStyle name="40% - 强调文字颜色 1 13" xfId="19"/>
    <cellStyle name="Currency" xfId="20"/>
    <cellStyle name="常规 39" xfId="21"/>
    <cellStyle name="20% - 强调文字颜色 3" xfId="22"/>
    <cellStyle name="常规 19 8 2" xfId="23"/>
    <cellStyle name="常规 24 8 2" xfId="24"/>
    <cellStyle name="好_2009年结算（最终） 2" xfId="25"/>
    <cellStyle name="常规 20 4 2" xfId="26"/>
    <cellStyle name="args.style" xfId="27"/>
    <cellStyle name="Comma [0]" xfId="28"/>
    <cellStyle name="Accent2 - 40%" xfId="29"/>
    <cellStyle name="40% - 强调文字颜色 3" xfId="30"/>
    <cellStyle name="常规 26 2" xfId="31"/>
    <cellStyle name="常规 31 2" xfId="32"/>
    <cellStyle name="差" xfId="33"/>
    <cellStyle name="差_省级明细_副本1.2 2" xfId="34"/>
    <cellStyle name="好_省级明细_23 2" xfId="35"/>
    <cellStyle name="常规 7 3" xfId="36"/>
    <cellStyle name="Comma" xfId="37"/>
    <cellStyle name="Hyperlink" xfId="38"/>
    <cellStyle name="日期" xfId="39"/>
    <cellStyle name="Accent2 - 60%" xfId="40"/>
    <cellStyle name="60% - 强调文字颜色 3" xfId="41"/>
    <cellStyle name="_Book1_1_濮阳班主任远程培训成绩统计表" xfId="42"/>
    <cellStyle name="60% - 强调文字颜色 3 13" xfId="43"/>
    <cellStyle name="40% - 强调文字颜色 2 12" xfId="44"/>
    <cellStyle name="20% - 强调文字颜色 1 11" xfId="45"/>
    <cellStyle name="Percent" xfId="46"/>
    <cellStyle name="差_Book1 2" xfId="47"/>
    <cellStyle name="常规 20 7 2" xfId="48"/>
    <cellStyle name="好_省级明细_Book1" xfId="49"/>
    <cellStyle name="Followed Hyperlink" xfId="50"/>
    <cellStyle name="注释 13" xfId="51"/>
    <cellStyle name="常规 6" xfId="52"/>
    <cellStyle name="常规 14 3 2" xfId="53"/>
    <cellStyle name="60% - 强调文字颜色 2 3" xfId="54"/>
    <cellStyle name="差_省属监狱人员级别表(驻外) 2" xfId="55"/>
    <cellStyle name="注释" xfId="56"/>
    <cellStyle name="_ET_STYLE_NoName_00__Sheet3" xfId="57"/>
    <cellStyle name="20% - 强调文字颜色 4 5" xfId="58"/>
    <cellStyle name="60% - 强调文字颜色 2" xfId="59"/>
    <cellStyle name="常规 12 2 2" xfId="60"/>
    <cellStyle name="常规 4 12" xfId="61"/>
    <cellStyle name="Accent5 - 60% 2 2" xfId="62"/>
    <cellStyle name="常规 16 4 2 2" xfId="63"/>
    <cellStyle name="40% - 强调文字颜色 3 9" xfId="64"/>
    <cellStyle name="差 9" xfId="65"/>
    <cellStyle name="差_省级明细 2" xfId="66"/>
    <cellStyle name="标题 4" xfId="67"/>
    <cellStyle name="常规 6 5" xfId="68"/>
    <cellStyle name="警告文本" xfId="69"/>
    <cellStyle name="_Book1_2_Sheet3" xfId="70"/>
    <cellStyle name="60% - 强调文字颜色 6 8" xfId="71"/>
    <cellStyle name="差_省级明细_全省预算代编 2" xfId="72"/>
    <cellStyle name="标题" xfId="73"/>
    <cellStyle name="差_津补贴保障测算(5.21) 2" xfId="74"/>
    <cellStyle name="60% - 强调文字颜色 4 11" xfId="75"/>
    <cellStyle name="40% - 强调文字颜色 3 10" xfId="76"/>
    <cellStyle name="常规 2 2 9 2" xfId="77"/>
    <cellStyle name="Accent1 - 60% 2 2" xfId="78"/>
    <cellStyle name="强调文字颜色 2 13" xfId="79"/>
    <cellStyle name="解释性文本" xfId="80"/>
    <cellStyle name="差 6" xfId="81"/>
    <cellStyle name="解释性文本 9" xfId="82"/>
    <cellStyle name="标题 1" xfId="83"/>
    <cellStyle name="差 7" xfId="84"/>
    <cellStyle name="差_省级明细_全省预算代编 2 2" xfId="85"/>
    <cellStyle name="标题 2" xfId="86"/>
    <cellStyle name="差_津补贴保障测算(5.21) 2 2" xfId="87"/>
    <cellStyle name="常规 4 11" xfId="88"/>
    <cellStyle name="Accent4 2 2" xfId="89"/>
    <cellStyle name="60% - 强调文字颜色 1" xfId="90"/>
    <cellStyle name="Accent6 2" xfId="91"/>
    <cellStyle name="40% - 强调文字颜色 3 8" xfId="92"/>
    <cellStyle name="差 8" xfId="93"/>
    <cellStyle name="标题 3" xfId="94"/>
    <cellStyle name="差_一般专项" xfId="95"/>
    <cellStyle name="60% - 强调文字颜色 4" xfId="96"/>
    <cellStyle name="输出" xfId="97"/>
    <cellStyle name="计算" xfId="98"/>
    <cellStyle name="40% - 强调文字颜色 4 2" xfId="99"/>
    <cellStyle name="检查单元格" xfId="100"/>
    <cellStyle name="20% - 强调文字颜色 6" xfId="101"/>
    <cellStyle name="Currency [0]" xfId="102"/>
    <cellStyle name="常规 42 5" xfId="103"/>
    <cellStyle name="强调文字颜色 2" xfId="104"/>
    <cellStyle name="表标题 2 2" xfId="105"/>
    <cellStyle name="链接单元格" xfId="106"/>
    <cellStyle name="标题 2 11" xfId="107"/>
    <cellStyle name="40% - 强调文字颜色 5 7" xfId="108"/>
    <cellStyle name="40% - 强调文字颜色 6 5" xfId="109"/>
    <cellStyle name="常规 20 8" xfId="110"/>
    <cellStyle name="汇总" xfId="111"/>
    <cellStyle name="差 12" xfId="112"/>
    <cellStyle name="好" xfId="113"/>
    <cellStyle name="适中 8" xfId="114"/>
    <cellStyle name="20% - 强调文字颜色 3 3" xfId="115"/>
    <cellStyle name="适中" xfId="116"/>
    <cellStyle name="_快递4.8更新" xfId="117"/>
    <cellStyle name="输出 5" xfId="118"/>
    <cellStyle name="20% - 强调文字颜色 5" xfId="119"/>
    <cellStyle name="强调文字颜色 1" xfId="120"/>
    <cellStyle name="好_20160105省级2016年预算情况表（最新） 2 2" xfId="121"/>
    <cellStyle name="20% - 强调文字颜色 1" xfId="122"/>
    <cellStyle name="Accent6 - 20% 2 2" xfId="123"/>
    <cellStyle name="好_Book1_重点项目 2 2" xfId="124"/>
    <cellStyle name="40% - 强调文字颜色 1" xfId="125"/>
    <cellStyle name="20% - 强调文字颜色 2" xfId="126"/>
    <cellStyle name="40% - 强调文字颜色 2" xfId="127"/>
    <cellStyle name="Accent2 - 40% 2" xfId="128"/>
    <cellStyle name="千位分隔[0] 2" xfId="129"/>
    <cellStyle name="差_省级明细_Xl0000071" xfId="130"/>
    <cellStyle name="差_省级明细_Book1 2 2" xfId="131"/>
    <cellStyle name="强调文字颜色 3" xfId="132"/>
    <cellStyle name="PSChar" xfId="133"/>
    <cellStyle name="常规 3 8 2" xfId="134"/>
    <cellStyle name="好_重点项目 2 2" xfId="135"/>
    <cellStyle name="强调文字颜色 4" xfId="136"/>
    <cellStyle name="20% - 强调文字颜色 4" xfId="137"/>
    <cellStyle name="40% - 强调文字颜色 4" xfId="138"/>
    <cellStyle name="强调文字颜色 5" xfId="139"/>
    <cellStyle name="40% - 强调文字颜色 5" xfId="140"/>
    <cellStyle name="常规 2 2 8 2" xfId="141"/>
    <cellStyle name="60% - 强调文字颜色 5" xfId="142"/>
    <cellStyle name="强调文字颜色 6" xfId="143"/>
    <cellStyle name="40% - 强调文字颜色 6" xfId="144"/>
    <cellStyle name="0,0&#13;&#10;NA&#13;&#10;" xfId="145"/>
    <cellStyle name="_弱电系统设备配置报价清单" xfId="146"/>
    <cellStyle name="60% - 强调文字颜色 6" xfId="147"/>
    <cellStyle name="_Book1_1" xfId="148"/>
    <cellStyle name="40% - 强调文字颜色 6 11" xfId="149"/>
    <cellStyle name="20% - 强调文字颜色 5 10" xfId="150"/>
    <cellStyle name=" 3]&#13;&#10;Zoomed=1&#13;&#10;Row=0&#13;&#10;Column=0&#13;&#10;Height=300&#13;&#10;Width=300&#13;&#10;FontName=細明體&#13;&#10;FontStyle=0&#13;&#10;FontSize=9&#13;&#10;PrtFontName=Co 2" xfId="151"/>
    <cellStyle name="标题 10" xfId="152"/>
    <cellStyle name="_02青岛新增" xfId="153"/>
    <cellStyle name="百分比 2 2" xfId="154"/>
    <cellStyle name="标题 4 7" xfId="155"/>
    <cellStyle name="千位分隔 8" xfId="156"/>
    <cellStyle name="_20100326高清市院遂宁检察院1080P配置清单26日改" xfId="157"/>
    <cellStyle name="常规 2 2 5 2 2" xfId="158"/>
    <cellStyle name=" 3]&#13;&#10;Zoomed=1&#13;&#10;Row=0&#13;&#10;Column=0&#13;&#10;Height=300&#13;&#10;Width=300&#13;&#10;FontName=細明體&#13;&#10;FontStyle=0&#13;&#10;FontSize=9&#13;&#10;PrtFontName=Co" xfId="159"/>
    <cellStyle name="输出 9" xfId="160"/>
    <cellStyle name="标题 1 11" xfId="161"/>
    <cellStyle name="_Book1_1_Book1" xfId="162"/>
    <cellStyle name="?鹎%U龡&amp;H齲_x0001_C铣_x0014__x0007__x0001__x0001_" xfId="163"/>
    <cellStyle name="_Book1_2_濮阳班主任远程培训成绩统计表" xfId="164"/>
    <cellStyle name="常规 8 6 3" xfId="165"/>
    <cellStyle name=" 3]&#13;&#10;Zoomed=1&#13;&#10;Row=0&#13;&#10;Column=0&#13;&#10;Height=300&#13;&#10;Width=300&#13;&#10;FontName=細明體&#13;&#10;FontStyle=0&#13;&#10;FontSize=9&#13;&#10;PrtFontName=Co 2 2" xfId="166"/>
    <cellStyle name="Comma [0]" xfId="167"/>
    <cellStyle name="常规 3 6" xfId="168"/>
    <cellStyle name="标题 2 4" xfId="169"/>
    <cellStyle name="@ET_Style?Normal" xfId="170"/>
    <cellStyle name="常规 13 3 2" xfId="171"/>
    <cellStyle name="60% - 强调文字颜色 3 12" xfId="172"/>
    <cellStyle name="40% - 强调文字颜色 2 11" xfId="173"/>
    <cellStyle name="20% - 强调文字颜色 1 10" xfId="174"/>
    <cellStyle name="60% - 强调文字颜色 1 9" xfId="175"/>
    <cellStyle name="_Book1" xfId="176"/>
    <cellStyle name="常规 16 2 2 2 2" xfId="177"/>
    <cellStyle name="常规 2 7 2" xfId="178"/>
    <cellStyle name="Accent2 - 60% 2" xfId="179"/>
    <cellStyle name="_Book1_1_Sheet3" xfId="180"/>
    <cellStyle name="适中 5" xfId="181"/>
    <cellStyle name="Accent2 - 20%" xfId="182"/>
    <cellStyle name="常规 3 2 3" xfId="183"/>
    <cellStyle name="好_2007年结算已定项目对账单 2" xfId="184"/>
    <cellStyle name="_Book1_2" xfId="185"/>
    <cellStyle name="40% - 强调文字颜色 6 12" xfId="186"/>
    <cellStyle name="20% - 强调文字颜色 5 11" xfId="187"/>
    <cellStyle name="40% - 强调文字颜色 4 2 2" xfId="188"/>
    <cellStyle name="_Book1_2_Book1" xfId="189"/>
    <cellStyle name="标题 4 4" xfId="190"/>
    <cellStyle name="千位分隔 5" xfId="191"/>
    <cellStyle name="超级链接 2" xfId="192"/>
    <cellStyle name="_Book1_3" xfId="193"/>
    <cellStyle name="差_2007年中央财政与河南省财政年终决算结算单" xfId="194"/>
    <cellStyle name="40% - 强调文字颜色 6 13" xfId="195"/>
    <cellStyle name="20% - 强调文字颜色 5 12" xfId="196"/>
    <cellStyle name="_Book1_Book1" xfId="197"/>
    <cellStyle name="好_2009年财力测算情况11.19" xfId="198"/>
    <cellStyle name="_Book1_Sheet3" xfId="199"/>
    <cellStyle name="常规 2 2 6" xfId="200"/>
    <cellStyle name="标题 1 2" xfId="201"/>
    <cellStyle name="_Book1_濮阳班主任远程培训成绩统计表" xfId="202"/>
    <cellStyle name="常规 2 3 3" xfId="203"/>
    <cellStyle name="_ET_STYLE_NoName_00_" xfId="204"/>
    <cellStyle name="_ET_STYLE_NoName_00__Book1" xfId="205"/>
    <cellStyle name="_ET_STYLE_NoName_00__Book1_1" xfId="206"/>
    <cellStyle name="常规 2 3 3 2" xfId="207"/>
    <cellStyle name="40% - 强调文字颜色 2 13" xfId="208"/>
    <cellStyle name="20% - 强调文字颜色 1 12" xfId="209"/>
    <cellStyle name="20% - 强调文字颜色 1 13" xfId="210"/>
    <cellStyle name="标题 3 11" xfId="211"/>
    <cellStyle name="20% - 强调文字颜色 1 2" xfId="212"/>
    <cellStyle name="常规 11 4" xfId="213"/>
    <cellStyle name="20% - 强调文字颜色 1 2 2" xfId="214"/>
    <cellStyle name="标题 3 12" xfId="215"/>
    <cellStyle name="Accent1 - 20% 2" xfId="216"/>
    <cellStyle name="20% - 强调文字颜色 1 3" xfId="217"/>
    <cellStyle name="标题 3 13" xfId="218"/>
    <cellStyle name="20% - 强调文字颜色 1 4" xfId="219"/>
    <cellStyle name="20% - 强调文字颜色 1 5" xfId="220"/>
    <cellStyle name="20% - 强调文字颜色 1 6" xfId="221"/>
    <cellStyle name="常规 6 3 9 2" xfId="222"/>
    <cellStyle name="20% - 强调文字颜色 1 7" xfId="223"/>
    <cellStyle name="差_省级明细_副本最新 2" xfId="224"/>
    <cellStyle name="20% - 强调文字颜色 1 8" xfId="225"/>
    <cellStyle name="20% - 强调文字颜色 1 9" xfId="226"/>
    <cellStyle name="60% - 强调文字颜色 4 12" xfId="227"/>
    <cellStyle name="40% - 强调文字颜色 3 11" xfId="228"/>
    <cellStyle name="20% - 强调文字颜色 2 10" xfId="229"/>
    <cellStyle name="Accent6 - 60%" xfId="230"/>
    <cellStyle name="60% - 强调文字颜色 6 9" xfId="231"/>
    <cellStyle name="60% - 强调文字颜色 4 13" xfId="232"/>
    <cellStyle name="40% - 强调文字颜色 3 12" xfId="233"/>
    <cellStyle name="20% - 强调文字颜色 2 11" xfId="234"/>
    <cellStyle name="40% - 强调文字颜色 3 13" xfId="235"/>
    <cellStyle name="20% - 强调文字颜色 2 12" xfId="236"/>
    <cellStyle name="常规 2 2 10 2" xfId="237"/>
    <cellStyle name="常规 20 5 2 2" xfId="238"/>
    <cellStyle name="20% - 强调文字颜色 2 13" xfId="239"/>
    <cellStyle name="20% - 强调文字颜色 2 2" xfId="240"/>
    <cellStyle name="20% - 强调文字颜色 2 2 2" xfId="241"/>
    <cellStyle name="20% - 强调文字颜色 2 3" xfId="242"/>
    <cellStyle name="20% - 强调文字颜色 2 4" xfId="243"/>
    <cellStyle name="20% - 强调文字颜色 2 5" xfId="244"/>
    <cellStyle name="20% - 强调文字颜色 2 6" xfId="245"/>
    <cellStyle name="20% - 强调文字颜色 2 7" xfId="246"/>
    <cellStyle name="差_2007结算与财力(6.2)" xfId="247"/>
    <cellStyle name="好_省级明细_冬梅3" xfId="248"/>
    <cellStyle name="分级显示列_1_Book1" xfId="249"/>
    <cellStyle name="Currency_!!!GO" xfId="250"/>
    <cellStyle name="差_20 2007年河南结算单 2" xfId="251"/>
    <cellStyle name="20% - 强调文字颜色 2 8" xfId="252"/>
    <cellStyle name="样式 1" xfId="253"/>
    <cellStyle name="差_2007结算与财力(6.2) 2" xfId="254"/>
    <cellStyle name="20% - 强调文字颜色 2 9" xfId="255"/>
    <cellStyle name="60% - 强调文字颜色 5 12" xfId="256"/>
    <cellStyle name="40% - 强调文字颜色 4 11" xfId="257"/>
    <cellStyle name="20% - 强调文字颜色 3 10" xfId="258"/>
    <cellStyle name="40% - 强调文字颜色 2 4" xfId="259"/>
    <cellStyle name="60% - 强调文字颜色 5 13" xfId="260"/>
    <cellStyle name="40% - 强调文字颜色 4 12" xfId="261"/>
    <cellStyle name="20% - 强调文字颜色 3 11" xfId="262"/>
    <cellStyle name="40% - 强调文字颜色 2 5" xfId="263"/>
    <cellStyle name="常规 4 8 2" xfId="264"/>
    <cellStyle name="40% - 强调文字颜色 4 13" xfId="265"/>
    <cellStyle name="20% - 强调文字颜色 3 12" xfId="266"/>
    <cellStyle name="40% - 强调文字颜色 2 6" xfId="267"/>
    <cellStyle name="40% - 强调文字颜色 2 7" xfId="268"/>
    <cellStyle name="20% - 强调文字颜色 3 13" xfId="269"/>
    <cellStyle name="差_2010年收入预测表（20091219)） 2 2" xfId="270"/>
    <cellStyle name="20% - 强调文字颜色 5 13" xfId="271"/>
    <cellStyle name="适中 7" xfId="272"/>
    <cellStyle name="20% - 强调文字颜色 3 2" xfId="273"/>
    <cellStyle name="差_政策专项" xfId="274"/>
    <cellStyle name="20% - 强调文字颜色 3 2 2" xfId="275"/>
    <cellStyle name="差_政策专项 2" xfId="276"/>
    <cellStyle name="标题 4 9" xfId="277"/>
    <cellStyle name="60% - 强调文字颜色 1 2" xfId="278"/>
    <cellStyle name="Accent6 2 2" xfId="279"/>
    <cellStyle name="콤마 [0]_BOILER-CO1" xfId="280"/>
    <cellStyle name="适中 9" xfId="281"/>
    <cellStyle name="20% - 强调文字颜色 3 4" xfId="282"/>
    <cellStyle name="常规 14 2 2" xfId="283"/>
    <cellStyle name="60% - 强调文字颜色 1 3" xfId="284"/>
    <cellStyle name="常规 16 6 2 2" xfId="285"/>
    <cellStyle name="20% - 强调文字颜色 3 5" xfId="286"/>
    <cellStyle name="好_省级明细 2" xfId="287"/>
    <cellStyle name="60% - 强调文字颜色 1 4" xfId="288"/>
    <cellStyle name="常规 6 3 10 2 2" xfId="289"/>
    <cellStyle name="Accent4 - 20% 2 2" xfId="290"/>
    <cellStyle name="20% - 强调文字颜色 3 6" xfId="291"/>
    <cellStyle name="60% - 强调文字颜色 1 5" xfId="292"/>
    <cellStyle name="差_2011年预算表格2010.12.9" xfId="293"/>
    <cellStyle name="差_商品交易所2006--2008年税收" xfId="294"/>
    <cellStyle name="常规 6 5 2 2" xfId="295"/>
    <cellStyle name="20% - 强调文字颜色 3 7" xfId="296"/>
    <cellStyle name="60% - 强调文字颜色 1 6" xfId="297"/>
    <cellStyle name="20% - 强调文字颜色 3 8" xfId="298"/>
    <cellStyle name="60% - 强调文字颜色 1 7" xfId="299"/>
    <cellStyle name="好_省级明细_冬梅3 2" xfId="300"/>
    <cellStyle name="差_20 2007年河南结算单 2 2" xfId="301"/>
    <cellStyle name="60% - 强调文字颜色 3 10" xfId="302"/>
    <cellStyle name="20% - 强调文字颜色 3 9" xfId="303"/>
    <cellStyle name="常规 16 7" xfId="304"/>
    <cellStyle name="60% - 强调文字颜色 6 12" xfId="305"/>
    <cellStyle name="40% - 强调文字颜色 5 11" xfId="306"/>
    <cellStyle name="20% - 强调文字颜色 4 10" xfId="307"/>
    <cellStyle name="PSDec" xfId="308"/>
    <cellStyle name="60% - 强调文字颜色 6 13" xfId="309"/>
    <cellStyle name="40% - 强调文字颜色 5 12" xfId="310"/>
    <cellStyle name="20% - 强调文字颜色 4 11" xfId="311"/>
    <cellStyle name="后继超级链接" xfId="312"/>
    <cellStyle name="40% - 强调文字颜色 5 13" xfId="313"/>
    <cellStyle name="20% - 强调文字颜色 4 12" xfId="314"/>
    <cellStyle name="好_Book1 2 2" xfId="315"/>
    <cellStyle name="20% - 强调文字颜色 4 13" xfId="316"/>
    <cellStyle name="20% - 强调文字颜色 4 2" xfId="317"/>
    <cellStyle name="Mon閠aire_!!!GO" xfId="318"/>
    <cellStyle name="60% - 强调文字颜色 4 8" xfId="319"/>
    <cellStyle name="差_2010年收入预测表（20091218)） 2" xfId="320"/>
    <cellStyle name="常规 6 10 2" xfId="321"/>
    <cellStyle name="20% - 强调文字颜色 4 2 2" xfId="322"/>
    <cellStyle name="20% - 强调文字颜色 4 3" xfId="323"/>
    <cellStyle name="Accent6 - 60% 2 2" xfId="324"/>
    <cellStyle name="60% - 强调文字颜色 2 2" xfId="325"/>
    <cellStyle name="差_省级明细_全省预算代编" xfId="326"/>
    <cellStyle name="常规 12 2 2 2" xfId="327"/>
    <cellStyle name="差_津补贴保障测算(5.21)" xfId="328"/>
    <cellStyle name="20% - 强调文字颜色 4 4" xfId="329"/>
    <cellStyle name="常规 7" xfId="330"/>
    <cellStyle name="常规 19 2 3 2 2" xfId="331"/>
    <cellStyle name="60% - 强调文字颜色 2 4" xfId="332"/>
    <cellStyle name="20% - 强调文字颜色 4 6" xfId="333"/>
    <cellStyle name="60% - 强调文字颜色 2 5" xfId="334"/>
    <cellStyle name="20% - 强调文字颜色 4 7" xfId="335"/>
    <cellStyle name="60% - 强调文字颜色 2 6" xfId="336"/>
    <cellStyle name="后继超链接 2 2" xfId="337"/>
    <cellStyle name="20% - 强调文字颜色 4 8" xfId="338"/>
    <cellStyle name="20% - 强调文字颜色 4 9" xfId="339"/>
    <cellStyle name="差_2007结算与财力(6.2) 2 2" xfId="340"/>
    <cellStyle name="60% - 强调文字颜色 2 7" xfId="341"/>
    <cellStyle name="콤마_BOILER-CO1" xfId="342"/>
    <cellStyle name="20% - 强调文字颜色 5 2" xfId="343"/>
    <cellStyle name="20% - 强调文字颜色 5 2 2" xfId="344"/>
    <cellStyle name="20% - 强调文字颜色 5 3" xfId="345"/>
    <cellStyle name="强调文字颜色 4 10" xfId="346"/>
    <cellStyle name="60% - 强调文字颜色 3 2" xfId="347"/>
    <cellStyle name="20% - 强调文字颜色 5 4" xfId="348"/>
    <cellStyle name="20% - 强调文字颜色 5 5" xfId="349"/>
    <cellStyle name="Accent5 - 40% 2" xfId="350"/>
    <cellStyle name="强调文字颜色 4 11" xfId="351"/>
    <cellStyle name="汇总 10" xfId="352"/>
    <cellStyle name="60% - 强调文字颜色 3 3" xfId="353"/>
    <cellStyle name="差_2009年财力测算情况11.19" xfId="354"/>
    <cellStyle name="Accent2 - 60% 2 2" xfId="355"/>
    <cellStyle name="20% - 强调文字颜色 5 6" xfId="356"/>
    <cellStyle name="超链接 2 2" xfId="357"/>
    <cellStyle name="常规 19 2 3 3 2" xfId="358"/>
    <cellStyle name="强调文字颜色 4 12" xfId="359"/>
    <cellStyle name="汇总 11" xfId="360"/>
    <cellStyle name="60% - 强调文字颜色 3 4" xfId="361"/>
    <cellStyle name="强调文字颜色 4 13" xfId="362"/>
    <cellStyle name="汇总 12" xfId="363"/>
    <cellStyle name="60% - 强调文字颜色 3 5" xfId="364"/>
    <cellStyle name="20% - 强调文字颜色 5 7" xfId="365"/>
    <cellStyle name="60% - 强调文字颜色 3 6" xfId="366"/>
    <cellStyle name="常规 19 2 2" xfId="367"/>
    <cellStyle name="常规 24 2 2" xfId="368"/>
    <cellStyle name="汇总 13" xfId="369"/>
    <cellStyle name="20% - 强调文字颜色 5 8" xfId="370"/>
    <cellStyle name="强调 1" xfId="371"/>
    <cellStyle name="60% - 强调文字颜色 3 7" xfId="372"/>
    <cellStyle name="常规 19 2 3" xfId="373"/>
    <cellStyle name="常规 24 2 3" xfId="374"/>
    <cellStyle name="20% - 强调文字颜色 5 9" xfId="375"/>
    <cellStyle name="强调 2" xfId="376"/>
    <cellStyle name="20% - 强调文字颜色 6 10" xfId="377"/>
    <cellStyle name="20% - 强调文字颜色 6 11" xfId="378"/>
    <cellStyle name="20% - 强调文字颜色 6 12" xfId="379"/>
    <cellStyle name="Calc Currency (0)" xfId="380"/>
    <cellStyle name="20% - 强调文字颜色 6 13" xfId="381"/>
    <cellStyle name="差_2010年收入预测表（20091230)）" xfId="382"/>
    <cellStyle name="常规 28 5 2 2 2" xfId="383"/>
    <cellStyle name="标题 4 11" xfId="384"/>
    <cellStyle name="20% - 强调文字颜色 6 2" xfId="385"/>
    <cellStyle name="40% - 强调文字颜色 4 4" xfId="386"/>
    <cellStyle name="差_2010年收入预测表（20091230)） 2" xfId="387"/>
    <cellStyle name="20% - 强调文字颜色 6 2 2" xfId="388"/>
    <cellStyle name="标题 4 12" xfId="389"/>
    <cellStyle name="20% - 强调文字颜色 6 3" xfId="390"/>
    <cellStyle name="标题 4 13" xfId="391"/>
    <cellStyle name="差_一般专项 2" xfId="392"/>
    <cellStyle name="60% - 强调文字颜色 4 2" xfId="393"/>
    <cellStyle name="20% - 强调文字颜色 6 4" xfId="394"/>
    <cellStyle name="常规 6 3 2 2 2" xfId="395"/>
    <cellStyle name="差_20111127汇报附表（8张） 2" xfId="396"/>
    <cellStyle name="60% - 强调文字颜色 4 3" xfId="397"/>
    <cellStyle name="常规_2012年决算表原始表" xfId="398"/>
    <cellStyle name="40% - 强调文字颜色 5 2 2" xfId="399"/>
    <cellStyle name="20% - 强调文字颜色 6 5" xfId="400"/>
    <cellStyle name="60% - 强调文字颜色 4 4" xfId="401"/>
    <cellStyle name="20% - 强调文字颜色 6 6" xfId="402"/>
    <cellStyle name="60% - 强调文字颜色 4 5" xfId="403"/>
    <cellStyle name="差_政策专项_1 2 2" xfId="404"/>
    <cellStyle name="20% - 强调文字颜色 6 7" xfId="405"/>
    <cellStyle name="60% - 强调文字颜色 4 6" xfId="406"/>
    <cellStyle name="差_20160105省级2016年预算情况表（最新） 2 2" xfId="407"/>
    <cellStyle name="常规 19 3 2" xfId="408"/>
    <cellStyle name="常规 24 3 2" xfId="409"/>
    <cellStyle name="20% - 强调文字颜色 6 8" xfId="410"/>
    <cellStyle name="差_省级明细_代编全省支出预算修改 2" xfId="411"/>
    <cellStyle name="20% - 强调文字颜色 6 9" xfId="412"/>
    <cellStyle name="Norma,_laroux_4_营业在建 (2)_E21" xfId="413"/>
    <cellStyle name="常规 2 6 2 2" xfId="414"/>
    <cellStyle name="60% - 强调文字颜色 4 7" xfId="415"/>
    <cellStyle name="差_省级明细_政府性基金人大会表格1稿" xfId="416"/>
    <cellStyle name="常规 19 3 3" xfId="417"/>
    <cellStyle name="常规 24 3 3" xfId="418"/>
    <cellStyle name="60% - 强调文字颜色 2 11" xfId="419"/>
    <cellStyle name="40% - 强调文字颜色 1 10" xfId="420"/>
    <cellStyle name="好_商品交易所2006--2008年税收 2 2" xfId="421"/>
    <cellStyle name="好_2011年预算表格2010.12.9 2 2" xfId="422"/>
    <cellStyle name="60% - 强调文字颜色 2 12" xfId="423"/>
    <cellStyle name="40% - 强调文字颜色 1 11" xfId="424"/>
    <cellStyle name="好_省电力2008年 工作表 2" xfId="425"/>
    <cellStyle name="60% - 强调文字颜色 2 13" xfId="426"/>
    <cellStyle name="40% - 强调文字颜色 1 12" xfId="427"/>
    <cellStyle name="40% - 强调文字颜色 1 2" xfId="428"/>
    <cellStyle name="40% - 强调文字颜色 1 2 2" xfId="429"/>
    <cellStyle name="Accent1" xfId="430"/>
    <cellStyle name="40% - 强调文字颜色 1 3" xfId="431"/>
    <cellStyle name="常规 9 2" xfId="432"/>
    <cellStyle name="常规 28 5 3 2" xfId="433"/>
    <cellStyle name="Accent2" xfId="434"/>
    <cellStyle name="常规 3 5 2 2" xfId="435"/>
    <cellStyle name="40% - 强调文字颜色 1 4" xfId="436"/>
    <cellStyle name="常规 9 3" xfId="437"/>
    <cellStyle name="Accent3" xfId="438"/>
    <cellStyle name="40% - 强调文字颜色 1 5" xfId="439"/>
    <cellStyle name="常规 4 7 2" xfId="440"/>
    <cellStyle name="Accent4" xfId="441"/>
    <cellStyle name="40% - 强调文字颜色 1 6" xfId="442"/>
    <cellStyle name="Accent5" xfId="443"/>
    <cellStyle name="40% - 强调文字颜色 1 7" xfId="444"/>
    <cellStyle name="Accent4 2" xfId="445"/>
    <cellStyle name="Accent6" xfId="446"/>
    <cellStyle name="40% - 强调文字颜色 1 8" xfId="447"/>
    <cellStyle name="差_省级明细_全省收入代编最新 2 2" xfId="448"/>
    <cellStyle name="New Times Roman" xfId="449"/>
    <cellStyle name="40% - 强调文字颜色 1 9" xfId="450"/>
    <cellStyle name="60% - 强调文字颜色 1 8" xfId="451"/>
    <cellStyle name="常规 32 7 2" xfId="452"/>
    <cellStyle name="Accent6 - 40% 2 2" xfId="453"/>
    <cellStyle name="差_2010省级行政性收费专项收入批复 2 2" xfId="454"/>
    <cellStyle name="常规 3 3 2 2" xfId="455"/>
    <cellStyle name="60% - 强调文字颜色 3 11" xfId="456"/>
    <cellStyle name="40% - 强调文字颜色 2 10" xfId="457"/>
    <cellStyle name="常规 28 3 3 2" xfId="458"/>
    <cellStyle name="常规 6 4_政策专项" xfId="459"/>
    <cellStyle name="60% - 强调文字颜色 5 10" xfId="460"/>
    <cellStyle name="40% - 强调文字颜色 2 2" xfId="461"/>
    <cellStyle name="40% - 强调文字颜色 2 2 2" xfId="462"/>
    <cellStyle name="60% - 强调文字颜色 5 11" xfId="463"/>
    <cellStyle name="40% - 强调文字颜色 4 10" xfId="464"/>
    <cellStyle name="40% - 强调文字颜色 2 3" xfId="465"/>
    <cellStyle name="Milliers_!!!GO" xfId="466"/>
    <cellStyle name="40% - 强调文字颜色 2 8" xfId="467"/>
    <cellStyle name="输出 13" xfId="468"/>
    <cellStyle name="Accent3 - 20%" xfId="469"/>
    <cellStyle name="Accent5 2" xfId="470"/>
    <cellStyle name="40% - 强调文字颜色 2 9" xfId="471"/>
    <cellStyle name="40% - 强调文字颜色 3 2" xfId="472"/>
    <cellStyle name="40% - 强调文字颜色 6 9" xfId="473"/>
    <cellStyle name="40% - 强调文字颜色 3 2 2" xfId="474"/>
    <cellStyle name="差_2008年财政收支预算草案(1.4)" xfId="475"/>
    <cellStyle name="40% - 强调文字颜色 3 3" xfId="476"/>
    <cellStyle name="差_政策专项_1" xfId="477"/>
    <cellStyle name="40% - 强调文字颜色 3 4" xfId="478"/>
    <cellStyle name="普通_ 白土" xfId="479"/>
    <cellStyle name="Accent3 - 40% 2 2" xfId="480"/>
    <cellStyle name="40% - 强调文字颜色 3 5" xfId="481"/>
    <cellStyle name="常规 4 9 2" xfId="482"/>
    <cellStyle name="6mal" xfId="483"/>
    <cellStyle name="40% - 强调文字颜色 3 6" xfId="484"/>
    <cellStyle name="常规 19 6 2 2" xfId="485"/>
    <cellStyle name="常规 24 6 2 2" xfId="486"/>
    <cellStyle name="常规 2 3_政策专项" xfId="487"/>
    <cellStyle name="40% - 强调文字颜色 3 7" xfId="488"/>
    <cellStyle name="Accent6 - 20% 2" xfId="489"/>
    <cellStyle name="常规 2 8 2 2" xfId="490"/>
    <cellStyle name="40% - 强调文字颜色 4 3" xfId="491"/>
    <cellStyle name="好_Book1_重点项目 2" xfId="492"/>
    <cellStyle name="差_国有资本经营预算（2011年报省人大） 2 2" xfId="493"/>
    <cellStyle name="Accent4 - 60% 2" xfId="494"/>
    <cellStyle name="差_重点项目 2" xfId="495"/>
    <cellStyle name="40% - 强调文字颜色 4 5" xfId="496"/>
    <cellStyle name="PSSpacer" xfId="497"/>
    <cellStyle name="40% - 强调文字颜色 4 6" xfId="498"/>
    <cellStyle name="40% - 强调文字颜色 4 7" xfId="499"/>
    <cellStyle name="Mon閠aire [0]_!!!GO" xfId="500"/>
    <cellStyle name="40% - 强调文字颜色 4 8" xfId="501"/>
    <cellStyle name="解释性文本 13" xfId="502"/>
    <cellStyle name="Accent3 - 40%" xfId="503"/>
    <cellStyle name="40% - 强调文字颜色 4 9" xfId="504"/>
    <cellStyle name="常规 16 6" xfId="505"/>
    <cellStyle name="60% - 强调文字颜色 6 11" xfId="506"/>
    <cellStyle name="40% - 强调文字颜色 5 10" xfId="507"/>
    <cellStyle name="40% - 强调文字颜色 5 2" xfId="508"/>
    <cellStyle name="40% - 强调文字颜色 5 3" xfId="509"/>
    <cellStyle name="40% - 强调文字颜色 5 4" xfId="510"/>
    <cellStyle name="no dec" xfId="511"/>
    <cellStyle name="好_2010省级行政性收费专项收入批复 2 2" xfId="512"/>
    <cellStyle name="常规 20 2 3 2" xfId="513"/>
    <cellStyle name="40% - 强调文字颜色 5 5" xfId="514"/>
    <cellStyle name="标题 2 10" xfId="515"/>
    <cellStyle name="40% - 强调文字颜色 5 6" xfId="516"/>
    <cellStyle name="注释 2 2" xfId="517"/>
    <cellStyle name="标题 2 12" xfId="518"/>
    <cellStyle name="40% - 强调文字颜色 5 8" xfId="519"/>
    <cellStyle name="标题 2 13" xfId="520"/>
    <cellStyle name="40% - 强调文字颜色 5 9" xfId="521"/>
    <cellStyle name="Accent5 - 20% 2" xfId="522"/>
    <cellStyle name="常规 6 2 5" xfId="523"/>
    <cellStyle name="40% - 强调文字颜色 6 10" xfId="524"/>
    <cellStyle name="40% - 强调文字颜色 6 2" xfId="525"/>
    <cellStyle name="40% - 强调文字颜色 6 2 2" xfId="526"/>
    <cellStyle name="千位分隔[0] 2 2 2" xfId="527"/>
    <cellStyle name="差_省级明细_Xl0000071 2 2" xfId="528"/>
    <cellStyle name="常规 42 6 2 2" xfId="529"/>
    <cellStyle name="40% - 强调文字颜色 6 3" xfId="530"/>
    <cellStyle name="差_一般专项 2 2" xfId="531"/>
    <cellStyle name="40% - 强调文字颜色 6 4" xfId="532"/>
    <cellStyle name="好_国有资本经营预算（2011年报省人大） 2" xfId="533"/>
    <cellStyle name="40% - 强调文字颜色 6 6" xfId="534"/>
    <cellStyle name="40% - 强调文字颜色 6 7" xfId="535"/>
    <cellStyle name="Accent3 - 60%" xfId="536"/>
    <cellStyle name="差_Book1 2 2" xfId="537"/>
    <cellStyle name="40% - 强调文字颜色 6 8" xfId="538"/>
    <cellStyle name="差_Xl0000071" xfId="539"/>
    <cellStyle name="警告文本 13" xfId="540"/>
    <cellStyle name="60% - 强调文字颜色 1 10" xfId="541"/>
    <cellStyle name="HEADING1" xfId="542"/>
    <cellStyle name="Accent5 - 40% 2 2" xfId="543"/>
    <cellStyle name="60% - 强调文字颜色 1 12" xfId="544"/>
    <cellStyle name="HEADING2" xfId="545"/>
    <cellStyle name="60% - 强调文字颜色 1 13" xfId="546"/>
    <cellStyle name="好_Book1_3 2 2" xfId="547"/>
    <cellStyle name="60% - 强调文字颜色 2 10" xfId="548"/>
    <cellStyle name="60% - 强调文字颜色 2 8" xfId="549"/>
    <cellStyle name="Accent6 - 20%" xfId="550"/>
    <cellStyle name="60% - 强调文字颜色 2 9" xfId="551"/>
    <cellStyle name="常规 2 8 2" xfId="552"/>
    <cellStyle name="好_Book1_重点项目" xfId="553"/>
    <cellStyle name="差_国有资本经营预算（2011年报省人大） 2" xfId="554"/>
    <cellStyle name="常规 2 2" xfId="555"/>
    <cellStyle name="常规 20 4 2 2 2" xfId="556"/>
    <cellStyle name="部门" xfId="557"/>
    <cellStyle name="常规 19 2 4" xfId="558"/>
    <cellStyle name="60% - 强调文字颜色 3 8" xfId="559"/>
    <cellStyle name="60% - 强调文字颜色 3 9" xfId="560"/>
    <cellStyle name="常规 2 9 2" xfId="561"/>
    <cellStyle name="常规 2 3" xfId="562"/>
    <cellStyle name="60% - 强调文字颜色 6 7" xfId="563"/>
    <cellStyle name="常规 42 4 2 2" xfId="564"/>
    <cellStyle name="常规 19 5 3" xfId="565"/>
    <cellStyle name="常规 24 5 3" xfId="566"/>
    <cellStyle name="60% - 强调文字颜色 4 10" xfId="567"/>
    <cellStyle name="Accent6 - 40%" xfId="568"/>
    <cellStyle name="好_津补贴保障测算(5.21) 2" xfId="569"/>
    <cellStyle name="Accent4 - 40% 2" xfId="570"/>
    <cellStyle name="60% - 强调文字颜色 4 9" xfId="571"/>
    <cellStyle name="差_2010省级行政性收费专项收入批复" xfId="572"/>
    <cellStyle name="常规 2 2 8 2 2" xfId="573"/>
    <cellStyle name="60% - 强调文字颜色 5 2" xfId="574"/>
    <cellStyle name="60% - 强调文字颜色 5 3" xfId="575"/>
    <cellStyle name="60% - 强调文字颜色 5 4" xfId="576"/>
    <cellStyle name="60% - 强调文字颜色 5 5" xfId="577"/>
    <cellStyle name="60% - 强调文字颜色 5 6" xfId="578"/>
    <cellStyle name="常规 19 4 2" xfId="579"/>
    <cellStyle name="常规 24 4 2" xfId="580"/>
    <cellStyle name="60% - 强调文字颜色 5 7" xfId="581"/>
    <cellStyle name="常规 19 4 3" xfId="582"/>
    <cellStyle name="常规 24 4 3" xfId="583"/>
    <cellStyle name="60% - 强调文字颜色 5 8" xfId="584"/>
    <cellStyle name="60% - 强调文字颜色 5 9" xfId="585"/>
    <cellStyle name="常规 16 5" xfId="586"/>
    <cellStyle name="常规 28 2 2 2" xfId="587"/>
    <cellStyle name="Currency1" xfId="588"/>
    <cellStyle name="60% - 强调文字颜色 6 10" xfId="589"/>
    <cellStyle name="60% - 强调文字颜色 6 2" xfId="590"/>
    <cellStyle name="60% - 强调文字颜色 6 3" xfId="591"/>
    <cellStyle name="60% - 强调文字颜色 6 4" xfId="592"/>
    <cellStyle name="60% - 强调文字颜色 6 5" xfId="593"/>
    <cellStyle name="60% - 强调文字颜色 6 6" xfId="594"/>
    <cellStyle name="常规 19 5 2" xfId="595"/>
    <cellStyle name="常规 24 5 2" xfId="596"/>
    <cellStyle name="Accent1 - 20%" xfId="597"/>
    <cellStyle name="Accent5 - 20%" xfId="598"/>
    <cellStyle name="Accent1 - 20% 2 2" xfId="599"/>
    <cellStyle name="Accent1 - 40%" xfId="600"/>
    <cellStyle name="Accent1 - 40% 2" xfId="601"/>
    <cellStyle name="Accent1 - 40% 2 2" xfId="602"/>
    <cellStyle name="差_省级明细_全省收入代编最新" xfId="603"/>
    <cellStyle name="Accent1 - 60%" xfId="604"/>
    <cellStyle name="钎霖_4岿角利" xfId="605"/>
    <cellStyle name="常规 2 2 9" xfId="606"/>
    <cellStyle name="标题 1 5" xfId="607"/>
    <cellStyle name="Accent1 - 60% 2" xfId="608"/>
    <cellStyle name="Accent1 2" xfId="609"/>
    <cellStyle name="Accent1 2 2" xfId="610"/>
    <cellStyle name="标题 3 10" xfId="611"/>
    <cellStyle name="Accent2 - 20% 2" xfId="612"/>
    <cellStyle name="好_2007年结算已定项目对账单 2 2" xfId="613"/>
    <cellStyle name="标题 2 9" xfId="614"/>
    <cellStyle name="强调文字颜色 2 9" xfId="615"/>
    <cellStyle name="Accent2 - 20% 2 2" xfId="616"/>
    <cellStyle name="Accent2 - 40% 2 2" xfId="617"/>
    <cellStyle name="千位分隔[0] 2 2" xfId="618"/>
    <cellStyle name="差_省级明细_Xl0000071 2" xfId="619"/>
    <cellStyle name="Accent2 2" xfId="620"/>
    <cellStyle name="Accent2 2 2" xfId="621"/>
    <cellStyle name="强调文字颜色 4 3" xfId="622"/>
    <cellStyle name="t" xfId="623"/>
    <cellStyle name="常规 2 2 7" xfId="624"/>
    <cellStyle name="标题 1 3" xfId="625"/>
    <cellStyle name="Accent3 - 20% 2" xfId="626"/>
    <cellStyle name="Accent5 2 2" xfId="627"/>
    <cellStyle name="常规_12-29日省政府常务会议材料附件" xfId="628"/>
    <cellStyle name="Accent3 - 20% 2 2" xfId="629"/>
    <cellStyle name="警告文本 11" xfId="630"/>
    <cellStyle name="Accent3 - 40% 2" xfId="631"/>
    <cellStyle name="Accent3 - 60% 2" xfId="632"/>
    <cellStyle name="编号" xfId="633"/>
    <cellStyle name="Accent3 - 60% 2 2" xfId="634"/>
    <cellStyle name="标题 1 12" xfId="635"/>
    <cellStyle name="Accent3 2" xfId="636"/>
    <cellStyle name="comma zerodec" xfId="637"/>
    <cellStyle name="통화_BOILER-CO1" xfId="638"/>
    <cellStyle name="Accent3 2 2" xfId="639"/>
    <cellStyle name="Accent4 - 20%" xfId="640"/>
    <cellStyle name="Accent4 - 20% 2" xfId="641"/>
    <cellStyle name="输入 4" xfId="642"/>
    <cellStyle name="Accent4 - 40%" xfId="643"/>
    <cellStyle name="Accent6 - 40% 2" xfId="644"/>
    <cellStyle name="好_津补贴保障测算(5.21) 2 2" xfId="645"/>
    <cellStyle name="Accent4 - 40% 2 2" xfId="646"/>
    <cellStyle name="差_2010省级行政性收费专项收入批复 2" xfId="647"/>
    <cellStyle name="捠壿 [0.00]_Region Orders (2)" xfId="648"/>
    <cellStyle name="Accent4 - 60%" xfId="649"/>
    <cellStyle name="差_重点项目" xfId="650"/>
    <cellStyle name="Accent4 - 60% 2 2" xfId="651"/>
    <cellStyle name="差_重点项目 2 2" xfId="652"/>
    <cellStyle name="常规 6 2 5 2" xfId="653"/>
    <cellStyle name="Accent5 - 20% 2 2" xfId="654"/>
    <cellStyle name="千分位[0]_ 白土" xfId="655"/>
    <cellStyle name="Accent5 - 40%" xfId="656"/>
    <cellStyle name="常规 12" xfId="657"/>
    <cellStyle name="Accent5 - 60%" xfId="658"/>
    <cellStyle name="常规 12 2" xfId="659"/>
    <cellStyle name="Accent5 - 60% 2" xfId="660"/>
    <cellStyle name="Accent6 - 60% 2" xfId="661"/>
    <cellStyle name="Comma_!!!GO" xfId="662"/>
    <cellStyle name="Date" xfId="663"/>
    <cellStyle name="常规 2 2 4 2" xfId="664"/>
    <cellStyle name="强调文字颜色 1 13" xfId="665"/>
    <cellStyle name="常规 2 2 11" xfId="666"/>
    <cellStyle name="常规 20 5 3" xfId="667"/>
    <cellStyle name="Dollar (zero dec)" xfId="668"/>
    <cellStyle name="好_省级明细_代编全省支出预算修改 2 2" xfId="669"/>
    <cellStyle name="Fixed" xfId="670"/>
    <cellStyle name="常规 28 2" xfId="671"/>
    <cellStyle name="常规 33 2" xfId="672"/>
    <cellStyle name="标题 2 2" xfId="673"/>
    <cellStyle name="Grey" xfId="674"/>
    <cellStyle name="Header1" xfId="675"/>
    <cellStyle name="千位分隔 13" xfId="676"/>
    <cellStyle name="Header2" xfId="677"/>
    <cellStyle name="差_2009年结算（最终） 2 2" xfId="678"/>
    <cellStyle name="千位分隔 14" xfId="679"/>
    <cellStyle name="Input [yellow]" xfId="680"/>
    <cellStyle name="常规 2 10" xfId="681"/>
    <cellStyle name="强调文字颜色 3 3" xfId="682"/>
    <cellStyle name="Input Cells" xfId="683"/>
    <cellStyle name="差_表二（竖版加公式）" xfId="684"/>
    <cellStyle name="Linked Cells" xfId="685"/>
    <cellStyle name="Millares [0]_96 Risk" xfId="686"/>
    <cellStyle name="常规 20 3 3" xfId="687"/>
    <cellStyle name="好_2011年全省及省级预计2011-12-12" xfId="688"/>
    <cellStyle name="常规_表三" xfId="689"/>
    <cellStyle name="常规 32 2 3 2" xfId="690"/>
    <cellStyle name="Millares_96 Risk" xfId="691"/>
    <cellStyle name="常规 2 2 2 2" xfId="692"/>
    <cellStyle name="Milliers [0]_!!!GO" xfId="693"/>
    <cellStyle name="千位分隔 2 3 2" xfId="694"/>
    <cellStyle name="Moneda [0]_96 Risk" xfId="695"/>
    <cellStyle name="差_2011年预算表格2010.12.9 2 2" xfId="696"/>
    <cellStyle name="差_商品交易所2006--2008年税收 2 2" xfId="697"/>
    <cellStyle name="解释性文本 4" xfId="698"/>
    <cellStyle name="常规 2 2 5 2" xfId="699"/>
    <cellStyle name="Moneda_96 Risk" xfId="700"/>
    <cellStyle name="Normal - Style1" xfId="701"/>
    <cellStyle name="Normal_!!!GO" xfId="702"/>
    <cellStyle name="PSInt" xfId="703"/>
    <cellStyle name="常规 2 4" xfId="704"/>
    <cellStyle name="常规 19 4 2 2" xfId="705"/>
    <cellStyle name="常规 24 4 2 2" xfId="706"/>
    <cellStyle name="好_表二（竖版加公式）" xfId="707"/>
    <cellStyle name="per.style" xfId="708"/>
    <cellStyle name="Percent [2]" xfId="709"/>
    <cellStyle name="常规 15 3 2" xfId="710"/>
    <cellStyle name="常规 20 3 2" xfId="711"/>
    <cellStyle name="Percent_!!!GO" xfId="712"/>
    <cellStyle name="常规 42 3" xfId="713"/>
    <cellStyle name="常规 11 4 2" xfId="714"/>
    <cellStyle name="标题 5" xfId="715"/>
    <cellStyle name="Pourcentage_pldt" xfId="716"/>
    <cellStyle name="PSDate" xfId="717"/>
    <cellStyle name="好_2010年收入预测表（20091219)） 2" xfId="718"/>
    <cellStyle name="强调文字颜色 6 8" xfId="719"/>
    <cellStyle name="好_2010省级行政性收费专项收入批复 2" xfId="720"/>
    <cellStyle name="PSHeading" xfId="721"/>
    <cellStyle name="常规 20 2 3" xfId="722"/>
    <cellStyle name="sstot" xfId="723"/>
    <cellStyle name="常规 42 4 2 2 2" xfId="724"/>
    <cellStyle name="Standard_AREAS" xfId="725"/>
    <cellStyle name="常规 19 5 3 2" xfId="726"/>
    <cellStyle name="常规 24 5 3 2" xfId="727"/>
    <cellStyle name="t_HVAC Equipment (3)" xfId="728"/>
    <cellStyle name="标题 1 13" xfId="729"/>
    <cellStyle name="Total" xfId="730"/>
    <cellStyle name="差 4" xfId="731"/>
    <cellStyle name="解释性文本 7" xfId="732"/>
    <cellStyle name="百分比 2" xfId="733"/>
    <cellStyle name="捠壿_Region Orders (2)" xfId="734"/>
    <cellStyle name="输出 8" xfId="735"/>
    <cellStyle name="标题 1 10" xfId="736"/>
    <cellStyle name="常规 2 2 8" xfId="737"/>
    <cellStyle name="标题 1 4" xfId="738"/>
    <cellStyle name="常规 16 5 2 2" xfId="739"/>
    <cellStyle name="常规 17 2" xfId="740"/>
    <cellStyle name="常规 22 2" xfId="741"/>
    <cellStyle name="标题 1 6" xfId="742"/>
    <cellStyle name="常规 6 4 2 2" xfId="743"/>
    <cellStyle name="差_省级明细_冬梅3 2" xfId="744"/>
    <cellStyle name="好_Xl0000071 2" xfId="745"/>
    <cellStyle name="常规 13 3 2 2" xfId="746"/>
    <cellStyle name="常规 17 3" xfId="747"/>
    <cellStyle name="标题 1 7" xfId="748"/>
    <cellStyle name="标题 1 8" xfId="749"/>
    <cellStyle name="标题 1 9" xfId="750"/>
    <cellStyle name="差_省级明细_23" xfId="751"/>
    <cellStyle name="好_政策专项 2 2" xfId="752"/>
    <cellStyle name="标题 11" xfId="753"/>
    <cellStyle name="常规 16 2_政策专项" xfId="754"/>
    <cellStyle name="标题 12" xfId="755"/>
    <cellStyle name="常规 32 4 2 2 2" xfId="756"/>
    <cellStyle name="标题 13" xfId="757"/>
    <cellStyle name="标题 14" xfId="758"/>
    <cellStyle name="标题 15" xfId="759"/>
    <cellStyle name="标题 16" xfId="760"/>
    <cellStyle name="标题 2 3" xfId="761"/>
    <cellStyle name="标题 2 5" xfId="762"/>
    <cellStyle name="强调 1 2 2" xfId="763"/>
    <cellStyle name="常规 18 2" xfId="764"/>
    <cellStyle name="常规 23 2" xfId="765"/>
    <cellStyle name="标题 2 6" xfId="766"/>
    <cellStyle name="常规 6 4 3 2" xfId="767"/>
    <cellStyle name="常规 18 3" xfId="768"/>
    <cellStyle name="常规 23 3" xfId="769"/>
    <cellStyle name="标题 2 7" xfId="770"/>
    <cellStyle name="标题 2 8" xfId="771"/>
    <cellStyle name="常规 7 2 3" xfId="772"/>
    <cellStyle name="标题 3 2" xfId="773"/>
    <cellStyle name="标题 3 3" xfId="774"/>
    <cellStyle name="常规_2012年国有资本经营预算收支总表" xfId="775"/>
    <cellStyle name="差_20 2007年河南结算单" xfId="776"/>
    <cellStyle name="标题 3 4" xfId="777"/>
    <cellStyle name="标题 3 5" xfId="778"/>
    <cellStyle name="常规 19 2" xfId="779"/>
    <cellStyle name="常规 24 2" xfId="780"/>
    <cellStyle name="好_Xl0000068 2" xfId="781"/>
    <cellStyle name="标题 3 6" xfId="782"/>
    <cellStyle name="差_20160105省级2016年预算情况表（最新） 2" xfId="783"/>
    <cellStyle name="常规 19 3" xfId="784"/>
    <cellStyle name="常规 24 3" xfId="785"/>
    <cellStyle name="标题 3 7" xfId="786"/>
    <cellStyle name="常规 19 4" xfId="787"/>
    <cellStyle name="常规 24 4" xfId="788"/>
    <cellStyle name="标题 3 8" xfId="789"/>
    <cellStyle name="常规 19 5" xfId="790"/>
    <cellStyle name="常规 24 5" xfId="791"/>
    <cellStyle name="常规 6 9 2 2" xfId="792"/>
    <cellStyle name="标题 3 9" xfId="793"/>
    <cellStyle name="标题 4 10" xfId="794"/>
    <cellStyle name="标题 4 2" xfId="795"/>
    <cellStyle name="差_省级明细 2 2" xfId="796"/>
    <cellStyle name="千位分隔 3" xfId="797"/>
    <cellStyle name="标题 4 3" xfId="798"/>
    <cellStyle name="千位分隔 4" xfId="799"/>
    <cellStyle name="标题 4 5" xfId="800"/>
    <cellStyle name="千位分隔 6" xfId="801"/>
    <cellStyle name="常规 25 2" xfId="802"/>
    <cellStyle name="常规 30 2" xfId="803"/>
    <cellStyle name="标题 4 6" xfId="804"/>
    <cellStyle name="千位分隔 7" xfId="805"/>
    <cellStyle name="标题 4 8" xfId="806"/>
    <cellStyle name="千位分隔 9" xfId="807"/>
    <cellStyle name="标题 6" xfId="808"/>
    <cellStyle name="常规 2 2 2_政策专项" xfId="809"/>
    <cellStyle name="标题 7" xfId="810"/>
    <cellStyle name="标题 8" xfId="811"/>
    <cellStyle name="常规 16 2 2" xfId="812"/>
    <cellStyle name="标题 9" xfId="813"/>
    <cellStyle name="差_省级明细_2016年预算草案1.13 2 2" xfId="814"/>
    <cellStyle name="常规 16 2 3" xfId="815"/>
    <cellStyle name="好_2011年全省及省级预计2011-12-12 2 2" xfId="816"/>
    <cellStyle name="常规 2 2 2 2 2 2" xfId="817"/>
    <cellStyle name="标题1" xfId="818"/>
    <cellStyle name="警告文本 9" xfId="819"/>
    <cellStyle name="表标题" xfId="820"/>
    <cellStyle name="表标题 2" xfId="821"/>
    <cellStyle name="差 10" xfId="822"/>
    <cellStyle name="差 11" xfId="823"/>
    <cellStyle name="差_省级明细_副本1.2" xfId="824"/>
    <cellStyle name="好_省级明细_23" xfId="825"/>
    <cellStyle name="差 13" xfId="826"/>
    <cellStyle name="差 2" xfId="827"/>
    <cellStyle name="差_省级明细_副本1.2 2 2" xfId="828"/>
    <cellStyle name="好_省级明细_23 2 2" xfId="829"/>
    <cellStyle name="解释性文本 5" xfId="830"/>
    <cellStyle name="差 2 2" xfId="831"/>
    <cellStyle name="差 3" xfId="832"/>
    <cellStyle name="解释性文本 6" xfId="833"/>
    <cellStyle name="差 5" xfId="834"/>
    <cellStyle name="解释性文本 8" xfId="835"/>
    <cellStyle name="差_2007年结算已定项目对账单" xfId="836"/>
    <cellStyle name="好_省级明细_副本1.2" xfId="837"/>
    <cellStyle name="差_2007年结算已定项目对账单 2" xfId="838"/>
    <cellStyle name="好_省级明细_副本1.2 2" xfId="839"/>
    <cellStyle name="差_2007年结算已定项目对账单 2 2" xfId="840"/>
    <cellStyle name="好_省级明细_副本1.2 2 2" xfId="841"/>
    <cellStyle name="超级链接 2 2" xfId="842"/>
    <cellStyle name="差_2007年中央财政与河南省财政年终决算结算单 2" xfId="843"/>
    <cellStyle name="差_2007年中央财政与河南省财政年终决算结算单 2 2" xfId="844"/>
    <cellStyle name="汇总 7" xfId="845"/>
    <cellStyle name="差_2009年财力测算情况11.19 2" xfId="846"/>
    <cellStyle name="差_2009年财力测算情况11.19 2 2" xfId="847"/>
    <cellStyle name="差_2009年结算（最终）" xfId="848"/>
    <cellStyle name="差_2009年结算（最终） 2" xfId="849"/>
    <cellStyle name="差_2010年收入预测表（20091218)）" xfId="850"/>
    <cellStyle name="常规 6 10" xfId="851"/>
    <cellStyle name="差_2010年收入预测表（20091218)） 2 2" xfId="852"/>
    <cellStyle name="计算 7" xfId="853"/>
    <cellStyle name="差_2010年收入预测表（20091219)）" xfId="854"/>
    <cellStyle name="差_2010年收入预测表（20091219)） 2" xfId="855"/>
    <cellStyle name="差_2010年收入预测表（20091230)） 2 2" xfId="856"/>
    <cellStyle name="常规 6 3 2 2" xfId="857"/>
    <cellStyle name="差_20111127汇报附表（8张）" xfId="858"/>
    <cellStyle name="差_20111127汇报附表（8张） 2 2" xfId="859"/>
    <cellStyle name="常规 20 7" xfId="860"/>
    <cellStyle name="差_Book1" xfId="861"/>
    <cellStyle name="差_2011年全省及省级预计2011-12-12" xfId="862"/>
    <cellStyle name="差_Book1_1" xfId="863"/>
    <cellStyle name="差_2011年全省及省级预计2011-12-12 2" xfId="864"/>
    <cellStyle name="差_Book1_1 2" xfId="865"/>
    <cellStyle name="差_2011年全省及省级预计2011-12-12 2 2" xfId="866"/>
    <cellStyle name="差_Book1_1 2 2" xfId="867"/>
    <cellStyle name="差_2011年预算表格2010.12.9 2" xfId="868"/>
    <cellStyle name="差_商品交易所2006--2008年税收 2" xfId="869"/>
    <cellStyle name="差_2011年预算大表11-26" xfId="870"/>
    <cellStyle name="差_20160105省级2016年预算情况表（最新）" xfId="871"/>
    <cellStyle name="差_Book1_2" xfId="872"/>
    <cellStyle name="差_Book1_3" xfId="873"/>
    <cellStyle name="差_Book1_3 2" xfId="874"/>
    <cellStyle name="差_Book1_3 2 2" xfId="875"/>
    <cellStyle name="输出 6" xfId="876"/>
    <cellStyle name="差_Xl0000068" xfId="877"/>
    <cellStyle name="差_Xl0000068 2" xfId="878"/>
    <cellStyle name="差_一般专项_1" xfId="879"/>
    <cellStyle name="常规 27" xfId="880"/>
    <cellStyle name="常规 32" xfId="881"/>
    <cellStyle name="差_Xl0000068 2 2" xfId="882"/>
    <cellStyle name="常规 6 3 11" xfId="883"/>
    <cellStyle name="差_一般专项_1 2" xfId="884"/>
    <cellStyle name="常规 27 2" xfId="885"/>
    <cellStyle name="常规 32 2" xfId="886"/>
    <cellStyle name="差_Xl0000071 2" xfId="887"/>
    <cellStyle name="差_Xl0000071 2 2" xfId="888"/>
    <cellStyle name="差_财政厅编制用表（2011年报省人大）" xfId="889"/>
    <cellStyle name="差_财政厅编制用表（2011年报省人大） 2" xfId="890"/>
    <cellStyle name="差_财政厅编制用表（2011年报省人大） 2 2" xfId="891"/>
    <cellStyle name="强调文字颜色 2 4" xfId="892"/>
    <cellStyle name="常规 2 2_一般专项" xfId="893"/>
    <cellStyle name="常规 2 8" xfId="894"/>
    <cellStyle name="输入 2" xfId="895"/>
    <cellStyle name="差_国有资本经营预算（2011年报省人大）" xfId="896"/>
    <cellStyle name="差_河南省----2009-05-21（补充数据）" xfId="897"/>
    <cellStyle name="差_河南省----2009-05-21（补充数据） 2" xfId="898"/>
    <cellStyle name="常规 7 5" xfId="899"/>
    <cellStyle name="常规 42 5 3" xfId="900"/>
    <cellStyle name="差_河南省----2009-05-21（补充数据） 2 2" xfId="901"/>
    <cellStyle name="常规 7 5 2" xfId="902"/>
    <cellStyle name="差_省电力2008年 工作表" xfId="903"/>
    <cellStyle name="常规 11 3" xfId="904"/>
    <cellStyle name="差_省电力2008年 工作表 2" xfId="905"/>
    <cellStyle name="常规 11 3 2" xfId="906"/>
    <cellStyle name="差_省电力2008年 工作表 2 2" xfId="907"/>
    <cellStyle name="常规 18" xfId="908"/>
    <cellStyle name="常规 23" xfId="909"/>
    <cellStyle name="差_省级明细" xfId="910"/>
    <cellStyle name="常规 2 2 9 2 2" xfId="911"/>
    <cellStyle name="常规 27 3" xfId="912"/>
    <cellStyle name="常规 32 3" xfId="913"/>
    <cellStyle name="好_省级明细_副本最新 2" xfId="914"/>
    <cellStyle name="差_省级明细_2016年预算草案1.13" xfId="915"/>
    <cellStyle name="差_省级明细_2016年预算草案1.13 2" xfId="916"/>
    <cellStyle name="差_省级明细_23 2" xfId="917"/>
    <cellStyle name="差_省级明细_23 2 2" xfId="918"/>
    <cellStyle name="差_省级明细_Book1" xfId="919"/>
    <cellStyle name="差_省级明细_Book1 2" xfId="920"/>
    <cellStyle name="差_省级明细_Xl0000068" xfId="921"/>
    <cellStyle name="差_省级明细_Xl0000068 2" xfId="922"/>
    <cellStyle name="差_省级明细_Xl0000068 2 2" xfId="923"/>
    <cellStyle name="差_省级明细_代编全省支出预算修改" xfId="924"/>
    <cellStyle name="差_省级明细_代编全省支出预算修改 2 2" xfId="925"/>
    <cellStyle name="常规 19 7" xfId="926"/>
    <cellStyle name="常规 24 7" xfId="927"/>
    <cellStyle name="常规 17" xfId="928"/>
    <cellStyle name="常规 22" xfId="929"/>
    <cellStyle name="常规 6 4 2" xfId="930"/>
    <cellStyle name="差_省级明细_冬梅3" xfId="931"/>
    <cellStyle name="好_Xl0000071" xfId="932"/>
    <cellStyle name="常规 17 2 2" xfId="933"/>
    <cellStyle name="常规 6 4 2 2 2" xfId="934"/>
    <cellStyle name="差_省级明细_冬梅3 2 2" xfId="935"/>
    <cellStyle name="好_Xl0000071 2 2" xfId="936"/>
    <cellStyle name="差_省级明细_副本最新" xfId="937"/>
    <cellStyle name="常规 16 4" xfId="938"/>
    <cellStyle name="差_省级明细_副本最新 2 2" xfId="939"/>
    <cellStyle name="差_省级明细_基金最新" xfId="940"/>
    <cellStyle name="差_省级明细_基金最新 2" xfId="941"/>
    <cellStyle name="差_省级明细_基金最新 2 2" xfId="942"/>
    <cellStyle name="差_省级明细_全省收入代编最新 2" xfId="943"/>
    <cellStyle name="差_省级明细_政府性基金人大会表格1稿 2" xfId="944"/>
    <cellStyle name="常规 19 3 3 2" xfId="945"/>
    <cellStyle name="常规 24 3 3 2" xfId="946"/>
    <cellStyle name="差_省级明细_政府性基金人大会表格1稿 2 2" xfId="947"/>
    <cellStyle name="常规 14 3" xfId="948"/>
    <cellStyle name="差_省属监狱人员级别表(驻外)" xfId="949"/>
    <cellStyle name="差_省属监狱人员级别表(驻外) 2 2" xfId="950"/>
    <cellStyle name="注释 2" xfId="951"/>
    <cellStyle name="差_一般专项_1 2 2" xfId="952"/>
    <cellStyle name="常规 32 2 2" xfId="953"/>
    <cellStyle name="差_政策专项 2 2" xfId="954"/>
    <cellStyle name="差_政策专项_1 2" xfId="955"/>
    <cellStyle name="常规 6 2_政策专项" xfId="956"/>
    <cellStyle name="警告文本 5" xfId="957"/>
    <cellStyle name="差_重点项目_1" xfId="958"/>
    <cellStyle name="强调文字颜色 6 3" xfId="959"/>
    <cellStyle name="差_重点项目_1 2" xfId="960"/>
    <cellStyle name="差_重点项目_1 2 2" xfId="961"/>
    <cellStyle name="常规 10" xfId="962"/>
    <cellStyle name="常规 10 2" xfId="963"/>
    <cellStyle name="常规 10 2 2" xfId="964"/>
    <cellStyle name="常规 10 3" xfId="965"/>
    <cellStyle name="常规 10 3 2" xfId="966"/>
    <cellStyle name="常规 10 4" xfId="967"/>
    <cellStyle name="常规 11" xfId="968"/>
    <cellStyle name="常规 11 2" xfId="969"/>
    <cellStyle name="常规 11 2 2" xfId="970"/>
    <cellStyle name="常规 11 2 2 2" xfId="971"/>
    <cellStyle name="常规 12 3" xfId="972"/>
    <cellStyle name="常规 13" xfId="973"/>
    <cellStyle name="常规 13 2" xfId="974"/>
    <cellStyle name="好_2010年收入预测表（20091230)）" xfId="975"/>
    <cellStyle name="常规 13 2 2" xfId="976"/>
    <cellStyle name="常规 8_重点项目" xfId="977"/>
    <cellStyle name="好_2010年收入预测表（20091230)） 2" xfId="978"/>
    <cellStyle name="常规 13 2 2 2" xfId="979"/>
    <cellStyle name="常规 13 3" xfId="980"/>
    <cellStyle name="常规_2012年基金收支预算草案12" xfId="981"/>
    <cellStyle name="常规 20 3 2 2 2" xfId="982"/>
    <cellStyle name="常规 13 4" xfId="983"/>
    <cellStyle name="常规 13 4 2" xfId="984"/>
    <cellStyle name="好_省级明细_2016年预算草案1.13 2" xfId="985"/>
    <cellStyle name="常规 14" xfId="986"/>
    <cellStyle name="常规 7 6 2 2" xfId="987"/>
    <cellStyle name="好_省级明细_2016年预算草案1.13 2 2" xfId="988"/>
    <cellStyle name="常规 14 2" xfId="989"/>
    <cellStyle name="常规 14 2 2 2" xfId="990"/>
    <cellStyle name="常规 15" xfId="991"/>
    <cellStyle name="常规 20" xfId="992"/>
    <cellStyle name="常规 15 2" xfId="993"/>
    <cellStyle name="常规 20 2" xfId="994"/>
    <cellStyle name="强调文字颜色 6 7" xfId="995"/>
    <cellStyle name="常规 15 2 2" xfId="996"/>
    <cellStyle name="常规 20 2 2" xfId="997"/>
    <cellStyle name="常规 15 3" xfId="998"/>
    <cellStyle name="常规 20 3" xfId="999"/>
    <cellStyle name="常规 5 2 2 2 2" xfId="1000"/>
    <cellStyle name="常规 16" xfId="1001"/>
    <cellStyle name="常规 21" xfId="1002"/>
    <cellStyle name="常规 16 2" xfId="1003"/>
    <cellStyle name="常规 21 2" xfId="1004"/>
    <cellStyle name="常规 16 2 2 2" xfId="1005"/>
    <cellStyle name="常规 2 7" xfId="1006"/>
    <cellStyle name="常规 16 3" xfId="1007"/>
    <cellStyle name="常规 21 3" xfId="1008"/>
    <cellStyle name="常规 16 3 2" xfId="1009"/>
    <cellStyle name="常规 16 3 2 2" xfId="1010"/>
    <cellStyle name="常规 16 4 2" xfId="1011"/>
    <cellStyle name="强调文字颜色 6 12" xfId="1012"/>
    <cellStyle name="常规 16 5 2" xfId="1013"/>
    <cellStyle name="常规 28 2 2 2 2" xfId="1014"/>
    <cellStyle name="常规 16 6 2" xfId="1015"/>
    <cellStyle name="常规 17 3 2" xfId="1016"/>
    <cellStyle name="常规 19" xfId="1017"/>
    <cellStyle name="常规 24" xfId="1018"/>
    <cellStyle name="常规 19 2 2 2" xfId="1019"/>
    <cellStyle name="常规 24 2 2 2" xfId="1020"/>
    <cellStyle name="常规 19 2 2 2 2" xfId="1021"/>
    <cellStyle name="常规 24 2 2 2 2" xfId="1022"/>
    <cellStyle name="常规 19 2 3 2" xfId="1023"/>
    <cellStyle name="常规 24 2 3 2" xfId="1024"/>
    <cellStyle name="常规 7 2" xfId="1025"/>
    <cellStyle name="常规 19 2 3 2 2 2" xfId="1026"/>
    <cellStyle name="超链接 2" xfId="1027"/>
    <cellStyle name="常规 19 2 3 3" xfId="1028"/>
    <cellStyle name="常规 32 2 3" xfId="1029"/>
    <cellStyle name="常规 2 2 2" xfId="1030"/>
    <cellStyle name="常规 19 2 4 2" xfId="1031"/>
    <cellStyle name="常规 19 3 2 2" xfId="1032"/>
    <cellStyle name="常规 24 3 2 2" xfId="1033"/>
    <cellStyle name="常规 19 3 2 2 2" xfId="1034"/>
    <cellStyle name="常规 24 3 2 2 2" xfId="1035"/>
    <cellStyle name="常规 32 4 3" xfId="1036"/>
    <cellStyle name="常规 2 4 2" xfId="1037"/>
    <cellStyle name="常规 19 4 2 2 2" xfId="1038"/>
    <cellStyle name="常规 24 4 2 2 2" xfId="1039"/>
    <cellStyle name="好_一般专项" xfId="1040"/>
    <cellStyle name="常规 19 4 3 2" xfId="1041"/>
    <cellStyle name="常规 24 4 3 2" xfId="1042"/>
    <cellStyle name="常规 19 5 2 2" xfId="1043"/>
    <cellStyle name="常规 24 5 2 2" xfId="1044"/>
    <cellStyle name="常规 19 5 2 2 2" xfId="1045"/>
    <cellStyle name="常规 24 5 2 2 2" xfId="1046"/>
    <cellStyle name="常规 19 6" xfId="1047"/>
    <cellStyle name="常规 24 6" xfId="1048"/>
    <cellStyle name="常规 19 6 2" xfId="1049"/>
    <cellStyle name="常规 24 6 2" xfId="1050"/>
    <cellStyle name="常规 19 7 2" xfId="1051"/>
    <cellStyle name="常规 24 7 2" xfId="1052"/>
    <cellStyle name="常规 19 8" xfId="1053"/>
    <cellStyle name="常规 24 8" xfId="1054"/>
    <cellStyle name="好_2009年结算（最终） 2 2" xfId="1055"/>
    <cellStyle name="常规 2" xfId="1056"/>
    <cellStyle name="常规 20 4 2 2" xfId="1057"/>
    <cellStyle name="好 10" xfId="1058"/>
    <cellStyle name="常规 2 11" xfId="1059"/>
    <cellStyle name="强调文字颜色 3 4" xfId="1060"/>
    <cellStyle name="常规 2 12" xfId="1061"/>
    <cellStyle name="强调文字颜色 3 5" xfId="1062"/>
    <cellStyle name="强调文字颜色 1 12" xfId="1063"/>
    <cellStyle name="常规 2 2 10" xfId="1064"/>
    <cellStyle name="常规 20 5 2" xfId="1065"/>
    <cellStyle name="常规 20 3 3 2" xfId="1066"/>
    <cellStyle name="好_2011年全省及省级预计2011-12-12 2" xfId="1067"/>
    <cellStyle name="常规 2 2 2 2 2" xfId="1068"/>
    <cellStyle name="常规 2 2 2 3" xfId="1069"/>
    <cellStyle name="常规 2 2 2 3 2" xfId="1070"/>
    <cellStyle name="常规 2 2 3" xfId="1071"/>
    <cellStyle name="常规 20 4 3" xfId="1072"/>
    <cellStyle name="常规 2 2 3 2" xfId="1073"/>
    <cellStyle name="常规 20 4 3 2" xfId="1074"/>
    <cellStyle name="常规 2 2 3 2 2" xfId="1075"/>
    <cellStyle name="常规 2 2 4" xfId="1076"/>
    <cellStyle name="常规 20 5 3 2" xfId="1077"/>
    <cellStyle name="常规 3 10" xfId="1078"/>
    <cellStyle name="常规 2 2 4 2 2" xfId="1079"/>
    <cellStyle name="常规 2 2 5" xfId="1080"/>
    <cellStyle name="常规 2 2 6 2" xfId="1081"/>
    <cellStyle name="常规 2 2 6 2 2" xfId="1082"/>
    <cellStyle name="常规 2 2 7 2" xfId="1083"/>
    <cellStyle name="汇总 3" xfId="1084"/>
    <cellStyle name="常规 2 2 7 2 2" xfId="1085"/>
    <cellStyle name="昗弨_Pacific Region P&amp;L" xfId="1086"/>
    <cellStyle name="常规 2 9 2 2" xfId="1087"/>
    <cellStyle name="常规 32 3 3" xfId="1088"/>
    <cellStyle name="常规 2 3 2" xfId="1089"/>
    <cellStyle name="常规 32 3 3 2" xfId="1090"/>
    <cellStyle name="常规 2 3 2 2" xfId="1091"/>
    <cellStyle name="数量" xfId="1092"/>
    <cellStyle name="常规 2 3 2 2 2" xfId="1093"/>
    <cellStyle name="常规 32 4 3 2" xfId="1094"/>
    <cellStyle name="常规 2 4 2 2" xfId="1095"/>
    <cellStyle name="常规 2 5" xfId="1096"/>
    <cellStyle name="常规 42 7 2" xfId="1097"/>
    <cellStyle name="常规 32 5 3" xfId="1098"/>
    <cellStyle name="常规 2 5 2" xfId="1099"/>
    <cellStyle name="常规 6_一般专项" xfId="1100"/>
    <cellStyle name="常规 32 5 3 2" xfId="1101"/>
    <cellStyle name="常规 2 5 2 2" xfId="1102"/>
    <cellStyle name="检查单元格 6" xfId="1103"/>
    <cellStyle name="常规 7 7 2" xfId="1104"/>
    <cellStyle name="常规 2 6" xfId="1105"/>
    <cellStyle name="常规 2 6 2" xfId="1106"/>
    <cellStyle name="常规 2 7 2 2" xfId="1107"/>
    <cellStyle name="常规 2 9" xfId="1108"/>
    <cellStyle name="输入 3" xfId="1109"/>
    <cellStyle name="小数" xfId="1110"/>
    <cellStyle name="常规 2_2009年结算（最终）" xfId="1111"/>
    <cellStyle name="常规 20 2 2 2" xfId="1112"/>
    <cellStyle name="解释性文本 10" xfId="1113"/>
    <cellStyle name="常规 20 2 2 2 2" xfId="1114"/>
    <cellStyle name="常规 20 3 2 2" xfId="1115"/>
    <cellStyle name="好_2009年结算（最终）" xfId="1116"/>
    <cellStyle name="常规 20 4" xfId="1117"/>
    <cellStyle name="常规 20 5" xfId="1118"/>
    <cellStyle name="常规 20 5 2 2 2" xfId="1119"/>
    <cellStyle name="常规 20 6" xfId="1120"/>
    <cellStyle name="常规 20 6 2" xfId="1121"/>
    <cellStyle name="常规 20 6 2 2" xfId="1122"/>
    <cellStyle name="链接单元格 10" xfId="1123"/>
    <cellStyle name="常规 20 8 2" xfId="1124"/>
    <cellStyle name="常规 25" xfId="1125"/>
    <cellStyle name="常规 30" xfId="1126"/>
    <cellStyle name="常规 26" xfId="1127"/>
    <cellStyle name="常规 31" xfId="1128"/>
    <cellStyle name="好_省级明细_代编全省支出预算修改 2" xfId="1129"/>
    <cellStyle name="常规 33" xfId="1130"/>
    <cellStyle name="常规 28" xfId="1131"/>
    <cellStyle name="适中 3" xfId="1132"/>
    <cellStyle name="常规 28 2 2" xfId="1133"/>
    <cellStyle name="常规 3 2 2" xfId="1134"/>
    <cellStyle name="适中 4" xfId="1135"/>
    <cellStyle name="常规 28 2 3" xfId="1136"/>
    <cellStyle name="常规 3 2 2 2" xfId="1137"/>
    <cellStyle name="常规 28 2 3 2" xfId="1138"/>
    <cellStyle name="常规 28 3" xfId="1139"/>
    <cellStyle name="常规 28 3 2" xfId="1140"/>
    <cellStyle name="常规 28 3 2 2" xfId="1141"/>
    <cellStyle name="常规 28 3 2 2 2" xfId="1142"/>
    <cellStyle name="常规 3 3 2" xfId="1143"/>
    <cellStyle name="常规 28 3 3" xfId="1144"/>
    <cellStyle name="常规 28 4" xfId="1145"/>
    <cellStyle name="常规 28 4 2" xfId="1146"/>
    <cellStyle name="常规 28 4 2 2" xfId="1147"/>
    <cellStyle name="常规 28 4 2 2 2" xfId="1148"/>
    <cellStyle name="常规 3 4 2" xfId="1149"/>
    <cellStyle name="常规 28 4 3" xfId="1150"/>
    <cellStyle name="常规 3 4 2 2" xfId="1151"/>
    <cellStyle name="常规 28 4 3 2" xfId="1152"/>
    <cellStyle name="常规 28 5" xfId="1153"/>
    <cellStyle name="常规 28 5 2" xfId="1154"/>
    <cellStyle name="常规 28 5 2 2" xfId="1155"/>
    <cellStyle name="常规 3 5 2" xfId="1156"/>
    <cellStyle name="常规 28 5 3" xfId="1157"/>
    <cellStyle name="千位分隔 2 2 2" xfId="1158"/>
    <cellStyle name="好_20111127汇报附表（8张）" xfId="1159"/>
    <cellStyle name="常规 28 6" xfId="1160"/>
    <cellStyle name="好_20111127汇报附表（8张） 2" xfId="1161"/>
    <cellStyle name="常规 28 6 2" xfId="1162"/>
    <cellStyle name="好_20111127汇报附表（8张） 2 2" xfId="1163"/>
    <cellStyle name="常规 28 6 2 2" xfId="1164"/>
    <cellStyle name="常规 28 7" xfId="1165"/>
    <cellStyle name="常规 28 7 2" xfId="1166"/>
    <cellStyle name="常规 34" xfId="1167"/>
    <cellStyle name="常规 29" xfId="1168"/>
    <cellStyle name="常规 34 2" xfId="1169"/>
    <cellStyle name="常规 29 2" xfId="1170"/>
    <cellStyle name="常规 4 3" xfId="1171"/>
    <cellStyle name="常规 29 2 2" xfId="1172"/>
    <cellStyle name="注释 10" xfId="1173"/>
    <cellStyle name="好 11" xfId="1174"/>
    <cellStyle name="常规 3" xfId="1175"/>
    <cellStyle name="常规 3 10 2" xfId="1176"/>
    <cellStyle name="常规 3 11" xfId="1177"/>
    <cellStyle name="常规 3 2" xfId="1178"/>
    <cellStyle name="常规 3 2 2 2 2" xfId="1179"/>
    <cellStyle name="适中 6" xfId="1180"/>
    <cellStyle name="常规 6 9 2" xfId="1181"/>
    <cellStyle name="常规 3 2 4" xfId="1182"/>
    <cellStyle name="常规 3 2_政策专项" xfId="1183"/>
    <cellStyle name="好_2010年收入预测表（20091218)） 2 2" xfId="1184"/>
    <cellStyle name="常规 3 3" xfId="1185"/>
    <cellStyle name="常规 3 4" xfId="1186"/>
    <cellStyle name="常规 3 5" xfId="1187"/>
    <cellStyle name="常规 3 6 2" xfId="1188"/>
    <cellStyle name="后继超链接" xfId="1189"/>
    <cellStyle name="常规 3 6 2 2" xfId="1190"/>
    <cellStyle name="常规 3 7" xfId="1191"/>
    <cellStyle name="常规 3 7 2" xfId="1192"/>
    <cellStyle name="常规 3 7 2 2" xfId="1193"/>
    <cellStyle name="好_重点项目 2" xfId="1194"/>
    <cellStyle name="常规 3 8" xfId="1195"/>
    <cellStyle name="强调文字颜色 4 2" xfId="1196"/>
    <cellStyle name="常规 3 8 2 2" xfId="1197"/>
    <cellStyle name="常规 3 9" xfId="1198"/>
    <cellStyle name="常规 3 9 2" xfId="1199"/>
    <cellStyle name="常规 6 3 7_政策专项" xfId="1200"/>
    <cellStyle name="常规 3 9 2 2" xfId="1201"/>
    <cellStyle name="常规 3_一般专项" xfId="1202"/>
    <cellStyle name="好_Book1_政策专项 2" xfId="1203"/>
    <cellStyle name="常规 30 3" xfId="1204"/>
    <cellStyle name="常规 32 2 2 2" xfId="1205"/>
    <cellStyle name="常规 32 2 2 2 2" xfId="1206"/>
    <cellStyle name="好_省级明细_副本最新 2 2" xfId="1207"/>
    <cellStyle name="常规 32 3 2" xfId="1208"/>
    <cellStyle name="常规 32 3 2 2" xfId="1209"/>
    <cellStyle name="常规 32 3 2 2 2" xfId="1210"/>
    <cellStyle name="常规 32 4" xfId="1211"/>
    <cellStyle name="常规 32 4 2" xfId="1212"/>
    <cellStyle name="常规 32 4 2 2" xfId="1213"/>
    <cellStyle name="常规 32 5" xfId="1214"/>
    <cellStyle name="常规 32 5 2" xfId="1215"/>
    <cellStyle name="常规 32 5 2 2" xfId="1216"/>
    <cellStyle name="常规 32 5 2 2 2" xfId="1217"/>
    <cellStyle name="常规 32 6" xfId="1218"/>
    <cellStyle name="常规 32 6 2" xfId="1219"/>
    <cellStyle name="常规 32 6 2 2" xfId="1220"/>
    <cellStyle name="常规 32 7" xfId="1221"/>
    <cellStyle name="常规 35" xfId="1222"/>
    <cellStyle name="常规 35 2" xfId="1223"/>
    <cellStyle name="常规 36" xfId="1224"/>
    <cellStyle name="常规 36 2" xfId="1225"/>
    <cellStyle name="强调 3 2" xfId="1226"/>
    <cellStyle name="常规 42" xfId="1227"/>
    <cellStyle name="常规 37" xfId="1228"/>
    <cellStyle name="常规 38" xfId="1229"/>
    <cellStyle name="注释 11" xfId="1230"/>
    <cellStyle name="好 12" xfId="1231"/>
    <cellStyle name="常规 4" xfId="1232"/>
    <cellStyle name="常规 4 10" xfId="1233"/>
    <cellStyle name="常规 4 10 2" xfId="1234"/>
    <cellStyle name="常规_2007基金预算" xfId="1235"/>
    <cellStyle name="常规 4 2" xfId="1236"/>
    <cellStyle name="常规 4 4" xfId="1237"/>
    <cellStyle name="常规 4 2 2" xfId="1238"/>
    <cellStyle name="常规 6 4" xfId="1239"/>
    <cellStyle name="常规 4 4 2" xfId="1240"/>
    <cellStyle name="常规 4 2 2 2" xfId="1241"/>
    <cellStyle name="常规 5 4" xfId="1242"/>
    <cellStyle name="常规 4 3 2" xfId="1243"/>
    <cellStyle name="常规 4 5" xfId="1244"/>
    <cellStyle name="常规 7 4" xfId="1245"/>
    <cellStyle name="常规 4 5 2" xfId="1246"/>
    <cellStyle name="常规 42 4 3" xfId="1247"/>
    <cellStyle name="常规 7 4 2" xfId="1248"/>
    <cellStyle name="常规 4 5 2 2" xfId="1249"/>
    <cellStyle name="好_财政厅编制用表（2011年报省人大） 2 2" xfId="1250"/>
    <cellStyle name="常规 4 6" xfId="1251"/>
    <cellStyle name="链接单元格 9" xfId="1252"/>
    <cellStyle name="常规 8 4" xfId="1253"/>
    <cellStyle name="常规 4 6 2" xfId="1254"/>
    <cellStyle name="千位[0]_ 方正PC" xfId="1255"/>
    <cellStyle name="常规 8 4 2" xfId="1256"/>
    <cellStyle name="常规 4 6 2 2" xfId="1257"/>
    <cellStyle name="常规 4 7" xfId="1258"/>
    <cellStyle name="常规 4 7 2 2" xfId="1259"/>
    <cellStyle name="常规 4 8" xfId="1260"/>
    <cellStyle name="常规 4 8 2 2" xfId="1261"/>
    <cellStyle name="常规 4 9" xfId="1262"/>
    <cellStyle name="常规 4 9 2 2" xfId="1263"/>
    <cellStyle name="常规 4_一般专项" xfId="1264"/>
    <cellStyle name="强调 3 2 2" xfId="1265"/>
    <cellStyle name="常规 42 2" xfId="1266"/>
    <cellStyle name="常规 42 2 2" xfId="1267"/>
    <cellStyle name="常规 42 2 2 2" xfId="1268"/>
    <cellStyle name="强调文字颜色 5 13" xfId="1269"/>
    <cellStyle name="常规 42 2 2 2 2" xfId="1270"/>
    <cellStyle name="常规 7 2 2" xfId="1271"/>
    <cellStyle name="常规 42 2 3" xfId="1272"/>
    <cellStyle name="常规 7 2 2 2" xfId="1273"/>
    <cellStyle name="常规 42 2 3 2" xfId="1274"/>
    <cellStyle name="常规 42 3 2" xfId="1275"/>
    <cellStyle name="常规 42 3 2 2" xfId="1276"/>
    <cellStyle name="常规 42 3 2 2 2" xfId="1277"/>
    <cellStyle name="常规 7 3 2" xfId="1278"/>
    <cellStyle name="千位分隔 2" xfId="1279"/>
    <cellStyle name="常规 42 3 3" xfId="1280"/>
    <cellStyle name="常规 7 3 2 2" xfId="1281"/>
    <cellStyle name="千位分隔 2 2" xfId="1282"/>
    <cellStyle name="常规 42 3 3 2" xfId="1283"/>
    <cellStyle name="常规 42 4" xfId="1284"/>
    <cellStyle name="常规 42 4 2" xfId="1285"/>
    <cellStyle name="常规 7 4 2 2" xfId="1286"/>
    <cellStyle name="常规 42 4 3 2" xfId="1287"/>
    <cellStyle name="常规 42 5 2" xfId="1288"/>
    <cellStyle name="常规 42 5 2 2" xfId="1289"/>
    <cellStyle name="常规 42 5 2 2 2" xfId="1290"/>
    <cellStyle name="常规 7 5 2 2" xfId="1291"/>
    <cellStyle name="汇总 6" xfId="1292"/>
    <cellStyle name="常规 42 5 3 2" xfId="1293"/>
    <cellStyle name="常规 42 6" xfId="1294"/>
    <cellStyle name="常规 42 6 2" xfId="1295"/>
    <cellStyle name="常规 42 7" xfId="1296"/>
    <cellStyle name="注释 12" xfId="1297"/>
    <cellStyle name="好 13" xfId="1298"/>
    <cellStyle name="常规 5" xfId="1299"/>
    <cellStyle name="常规 5 2" xfId="1300"/>
    <cellStyle name="常规 5 2 2" xfId="1301"/>
    <cellStyle name="常规 5 2 2 2" xfId="1302"/>
    <cellStyle name="常规 5 2 3" xfId="1303"/>
    <cellStyle name="常规 5 2 3 2" xfId="1304"/>
    <cellStyle name="常规 5 2_政策专项" xfId="1305"/>
    <cellStyle name="常规 5 3" xfId="1306"/>
    <cellStyle name="常规 5 3 2" xfId="1307"/>
    <cellStyle name="常规 5 4 2" xfId="1308"/>
    <cellStyle name="常规 5 4 2 2" xfId="1309"/>
    <cellStyle name="常规 5 5" xfId="1310"/>
    <cellStyle name="常规 5 5 2" xfId="1311"/>
    <cellStyle name="链接单元格 12" xfId="1312"/>
    <cellStyle name="常规 5 5 2 2" xfId="1313"/>
    <cellStyle name="常规 5 6" xfId="1314"/>
    <cellStyle name="常规 5 6 2" xfId="1315"/>
    <cellStyle name="常规 5 6 2 2" xfId="1316"/>
    <cellStyle name="常规 5 7" xfId="1317"/>
    <cellStyle name="常规 5 7 2" xfId="1318"/>
    <cellStyle name="常规 6 2" xfId="1319"/>
    <cellStyle name="常规 6 2 2" xfId="1320"/>
    <cellStyle name="常规 6 2 2 2" xfId="1321"/>
    <cellStyle name="常规 6 2 2 2 2" xfId="1322"/>
    <cellStyle name="常规 6 2 2 2 2 2" xfId="1323"/>
    <cellStyle name="常规 6 2 2 3" xfId="1324"/>
    <cellStyle name="常规 6 2 2 3 2" xfId="1325"/>
    <cellStyle name="常规 6 2 2_政策专项" xfId="1326"/>
    <cellStyle name="常规 6 2 3" xfId="1327"/>
    <cellStyle name="常规 6 2 3 2" xfId="1328"/>
    <cellStyle name="常规 6 2 3 2 2" xfId="1329"/>
    <cellStyle name="好_省级明细_全省收入代编最新" xfId="1330"/>
    <cellStyle name="常规 6 2 4" xfId="1331"/>
    <cellStyle name="好_省级明细_全省收入代编最新 2" xfId="1332"/>
    <cellStyle name="常规 6 2 4 2" xfId="1333"/>
    <cellStyle name="好_省级明细_全省收入代编最新 2 2" xfId="1334"/>
    <cellStyle name="常规 6 2 4 2 2" xfId="1335"/>
    <cellStyle name="常规 6 2 5 2 2" xfId="1336"/>
    <cellStyle name="常规 6 2 6" xfId="1337"/>
    <cellStyle name="常规 6 2 6 2" xfId="1338"/>
    <cellStyle name="常规 6 2 6 2 2" xfId="1339"/>
    <cellStyle name="常规 6 3 4 2" xfId="1340"/>
    <cellStyle name="好_省级明细_Xl0000071" xfId="1341"/>
    <cellStyle name="常规 6 2 7" xfId="1342"/>
    <cellStyle name="常规 6 3 4 2 2" xfId="1343"/>
    <cellStyle name="통화 [0]_BOILER-CO1" xfId="1344"/>
    <cellStyle name="好_省级明细_Xl0000071 2" xfId="1345"/>
    <cellStyle name="常规 6 2 7 2" xfId="1346"/>
    <cellStyle name="常规 6 3" xfId="1347"/>
    <cellStyle name="常规 6 3 10" xfId="1348"/>
    <cellStyle name="好_省级明细" xfId="1349"/>
    <cellStyle name="常规 6 3 10 2" xfId="1350"/>
    <cellStyle name="常规 6 3 2" xfId="1351"/>
    <cellStyle name="常规 6 3 3" xfId="1352"/>
    <cellStyle name="好_财政厅编制用表（2011年报省人大）" xfId="1353"/>
    <cellStyle name="常规 6 3 3 2" xfId="1354"/>
    <cellStyle name="好_财政厅编制用表（2011年报省人大） 2" xfId="1355"/>
    <cellStyle name="常规 6 3 3 2 2" xfId="1356"/>
    <cellStyle name="常规 6 3 4" xfId="1357"/>
    <cellStyle name="常规 6 3 5" xfId="1358"/>
    <cellStyle name="常规 6 3 7" xfId="1359"/>
    <cellStyle name="常规 6 3 5 2" xfId="1360"/>
    <cellStyle name="常规 6 3 7 2" xfId="1361"/>
    <cellStyle name="警告文本 7" xfId="1362"/>
    <cellStyle name="常规 6 3 5 2 2" xfId="1363"/>
    <cellStyle name="常规 6 3 6" xfId="1364"/>
    <cellStyle name="常规 6 3 6 2" xfId="1365"/>
    <cellStyle name="常规 6 3 6 2 2" xfId="1366"/>
    <cellStyle name="常规 6 3 7 2 2" xfId="1367"/>
    <cellStyle name="常规 6 3 7 2 2 2" xfId="1368"/>
    <cellStyle name="警告文本 8" xfId="1369"/>
    <cellStyle name="常规 6 3 7 3" xfId="1370"/>
    <cellStyle name="常规 6 3 7 3 2" xfId="1371"/>
    <cellStyle name="常规 6 3 8" xfId="1372"/>
    <cellStyle name="常规 6 3 8 2" xfId="1373"/>
    <cellStyle name="常规 6 3 8 2 2" xfId="1374"/>
    <cellStyle name="常规 6 3 9" xfId="1375"/>
    <cellStyle name="常规 6 3 9 2 2" xfId="1376"/>
    <cellStyle name="常规 6 3_政策专项" xfId="1377"/>
    <cellStyle name="常规 6 4 3" xfId="1378"/>
    <cellStyle name="警告文本 2" xfId="1379"/>
    <cellStyle name="常规 6 5 2" xfId="1380"/>
    <cellStyle name="常规 6 6" xfId="1381"/>
    <cellStyle name="常规 6 6 2" xfId="1382"/>
    <cellStyle name="常规 6 6 2 2" xfId="1383"/>
    <cellStyle name="常规 6 7" xfId="1384"/>
    <cellStyle name="常规 6 7 2" xfId="1385"/>
    <cellStyle name="常规 6 7 2 2" xfId="1386"/>
    <cellStyle name="常规 6 8" xfId="1387"/>
    <cellStyle name="常规 6 8 2" xfId="1388"/>
    <cellStyle name="常规 6 8 2 2" xfId="1389"/>
    <cellStyle name="常规 6 9" xfId="1390"/>
    <cellStyle name="常规 7 2 2 2 2" xfId="1391"/>
    <cellStyle name="常规 7 2_政策专项" xfId="1392"/>
    <cellStyle name="常规 7 6" xfId="1393"/>
    <cellStyle name="好_省级明细_2016年预算草案1.13" xfId="1394"/>
    <cellStyle name="常规 7 6 2" xfId="1395"/>
    <cellStyle name="常规 7 7" xfId="1396"/>
    <cellStyle name="常规 8" xfId="1397"/>
    <cellStyle name="链接单元格 7" xfId="1398"/>
    <cellStyle name="常规 8 2" xfId="1399"/>
    <cellStyle name="常规 8 2 2" xfId="1400"/>
    <cellStyle name="常规 8 2 2 2" xfId="1401"/>
    <cellStyle name="常规 8 2 2 2 2" xfId="1402"/>
    <cellStyle name="好_2007结算与财力(6.2) 2 2" xfId="1403"/>
    <cellStyle name="常规 8 2 3" xfId="1404"/>
    <cellStyle name="常规 8 2_政策专项" xfId="1405"/>
    <cellStyle name="链接单元格 8" xfId="1406"/>
    <cellStyle name="常规 8 3" xfId="1407"/>
    <cellStyle name="常规 8 3 2" xfId="1408"/>
    <cellStyle name="常规 8 3 2 2" xfId="1409"/>
    <cellStyle name="常规 8 4 2 2" xfId="1410"/>
    <cellStyle name="常规 8 5" xfId="1411"/>
    <cellStyle name="常规 8 5 2" xfId="1412"/>
    <cellStyle name="常规 8 6" xfId="1413"/>
    <cellStyle name="常规 8 6 2" xfId="1414"/>
    <cellStyle name="常规 9" xfId="1415"/>
    <cellStyle name="注释 7" xfId="1416"/>
    <cellStyle name="常规 9 2 2" xfId="1417"/>
    <cellStyle name="常规 9 2 2 2" xfId="1418"/>
    <cellStyle name="常规 9 3 2" xfId="1419"/>
    <cellStyle name="输出 7" xfId="1420"/>
    <cellStyle name="常规_2010年收入财力预测（20101011）" xfId="1421"/>
    <cellStyle name="常规_附件：2012年出口退税基数及超基数上解情况表" xfId="1422"/>
    <cellStyle name="常规_河南省2011年度财政总决算生成表20120425" xfId="1423"/>
    <cellStyle name="常规_新报表页" xfId="1424"/>
    <cellStyle name="常规_新报表页1" xfId="1425"/>
    <cellStyle name="常规_月报报表-12" xfId="1426"/>
    <cellStyle name="超级链接" xfId="1427"/>
    <cellStyle name="超链接 2 2 2" xfId="1428"/>
    <cellStyle name="分级显示行_1_13区汇总" xfId="1429"/>
    <cellStyle name="归盒啦_95" xfId="1430"/>
    <cellStyle name="好 2" xfId="1431"/>
    <cellStyle name="好 2 2" xfId="1432"/>
    <cellStyle name="好_一般专项 2 2" xfId="1433"/>
    <cellStyle name="好 3" xfId="1434"/>
    <cellStyle name="好 4" xfId="1435"/>
    <cellStyle name="好 5" xfId="1436"/>
    <cellStyle name="好_省属监狱人员级别表(驻外) 2 2" xfId="1437"/>
    <cellStyle name="好 6" xfId="1438"/>
    <cellStyle name="好 7" xfId="1439"/>
    <cellStyle name="好 8" xfId="1440"/>
    <cellStyle name="好 9" xfId="1441"/>
    <cellStyle name="好_20 2007年河南结算单" xfId="1442"/>
    <cellStyle name="好_20 2007年河南结算单 2" xfId="1443"/>
    <cellStyle name="好_20 2007年河南结算单 2 2" xfId="1444"/>
    <cellStyle name="好_2007结算与财力(6.2)" xfId="1445"/>
    <cellStyle name="好_2007结算与财力(6.2) 2" xfId="1446"/>
    <cellStyle name="好_2007年结算已定项目对账单" xfId="1447"/>
    <cellStyle name="好_2007年中央财政与河南省财政年终决算结算单" xfId="1448"/>
    <cellStyle name="好_2007年中央财政与河南省财政年终决算结算单 2" xfId="1449"/>
    <cellStyle name="好_2007年中央财政与河南省财政年终决算结算单 2 2" xfId="1450"/>
    <cellStyle name="强调文字颜色 6 10" xfId="1451"/>
    <cellStyle name="好_2008年财政收支预算草案(1.4)" xfId="1452"/>
    <cellStyle name="好_2009年财力测算情况11.19 2" xfId="1453"/>
    <cellStyle name="好_2009年财力测算情况11.19 2 2" xfId="1454"/>
    <cellStyle name="好_2010年收入预测表（20091218)）" xfId="1455"/>
    <cellStyle name="好_2010年收入预测表（20091218)） 2" xfId="1456"/>
    <cellStyle name="好_省级明细_Xl0000071 2 2" xfId="1457"/>
    <cellStyle name="好_2010年收入预测表（20091219)）" xfId="1458"/>
    <cellStyle name="好_2010年收入预测表（20091219)） 2 2" xfId="1459"/>
    <cellStyle name="好_2010年收入预测表（20091230)） 2 2" xfId="1460"/>
    <cellStyle name="好_2010省级行政性收费专项收入批复" xfId="1461"/>
    <cellStyle name="好_商品交易所2006--2008年税收" xfId="1462"/>
    <cellStyle name="好_2011年预算表格2010.12.9" xfId="1463"/>
    <cellStyle name="好_省电力2008年 工作表" xfId="1464"/>
    <cellStyle name="好_商品交易所2006--2008年税收 2" xfId="1465"/>
    <cellStyle name="好_2011年预算表格2010.12.9 2" xfId="1466"/>
    <cellStyle name="好_2011年预算大表11-26" xfId="1467"/>
    <cellStyle name="好_20160105省级2016年预算情况表（最新）" xfId="1468"/>
    <cellStyle name="好_20160105省级2016年预算情况表（最新） 2" xfId="1469"/>
    <cellStyle name="好_Book1" xfId="1470"/>
    <cellStyle name="好_Book1 2" xfId="1471"/>
    <cellStyle name="好_Book1_1" xfId="1472"/>
    <cellStyle name="好_Book1_1 2" xfId="1473"/>
    <cellStyle name="好_Book1_1 2 2" xfId="1474"/>
    <cellStyle name="好_Book1_2" xfId="1475"/>
    <cellStyle name="好_Book1_3" xfId="1476"/>
    <cellStyle name="好_Book1_3 2" xfId="1477"/>
    <cellStyle name="好_Book1_政策专项" xfId="1478"/>
    <cellStyle name="好_Book1_政策专项 2 2" xfId="1479"/>
    <cellStyle name="好_Xl0000068" xfId="1480"/>
    <cellStyle name="好_Xl0000068 2 2" xfId="1481"/>
    <cellStyle name="注释 3" xfId="1482"/>
    <cellStyle name="好_国有资本经营预算（2011年报省人大）" xfId="1483"/>
    <cellStyle name="好_国有资本经营预算（2011年报省人大） 2 2" xfId="1484"/>
    <cellStyle name="好_河南省----2009-05-21（补充数据）" xfId="1485"/>
    <cellStyle name="汇总 9" xfId="1486"/>
    <cellStyle name="好_河南省----2009-05-21（补充数据） 2" xfId="1487"/>
    <cellStyle name="好_河南省----2009-05-21（补充数据） 2 2" xfId="1488"/>
    <cellStyle name="好_津补贴保障测算(5.21)" xfId="1489"/>
    <cellStyle name="好_省电力2008年 工作表 2 2" xfId="1490"/>
    <cellStyle name="输入 13" xfId="1491"/>
    <cellStyle name="好_省级明细 2 2" xfId="1492"/>
    <cellStyle name="好_省级明细_Book1 2" xfId="1493"/>
    <cellStyle name="好_省级明细_Book1 2 2" xfId="1494"/>
    <cellStyle name="好_省级明细_Xl0000068" xfId="1495"/>
    <cellStyle name="好_省级明细_Xl0000068 2" xfId="1496"/>
    <cellStyle name="强调文字颜色 5 7" xfId="1497"/>
    <cellStyle name="好_省级明细_Xl0000068 2 2" xfId="1498"/>
    <cellStyle name="好_省级明细_代编全省支出预算修改" xfId="1499"/>
    <cellStyle name="好_省级明细_冬梅3 2 2" xfId="1500"/>
    <cellStyle name="好_省级明细_副本最新" xfId="1501"/>
    <cellStyle name="好_省级明细_基金最新" xfId="1502"/>
    <cellStyle name="好_省级明细_基金最新 2" xfId="1503"/>
    <cellStyle name="好_省级明细_基金最新 2 2" xfId="1504"/>
    <cellStyle name="强调文字颜色 5 6" xfId="1505"/>
    <cellStyle name="好_省级明细_全省预算代编" xfId="1506"/>
    <cellStyle name="好_省级明细_全省预算代编 2" xfId="1507"/>
    <cellStyle name="好_省级明细_政府性基金人大会表格1稿" xfId="1508"/>
    <cellStyle name="输入 10" xfId="1509"/>
    <cellStyle name="强调文字颜色 4 8" xfId="1510"/>
    <cellStyle name="好_省级明细_政府性基金人大会表格1稿 2" xfId="1511"/>
    <cellStyle name="好_省级明细_政府性基金人大会表格1稿 2 2" xfId="1512"/>
    <cellStyle name="好_省属监狱人员级别表(驻外)" xfId="1513"/>
    <cellStyle name="好_省属监狱人员级别表(驻外) 2" xfId="1514"/>
    <cellStyle name="好_一般专项 2" xfId="1515"/>
    <cellStyle name="好_政策专项" xfId="1516"/>
    <cellStyle name="输出 11" xfId="1517"/>
    <cellStyle name="好_政策专项 2" xfId="1518"/>
    <cellStyle name="好_重点项目" xfId="1519"/>
    <cellStyle name="后继超级链接 2" xfId="1520"/>
    <cellStyle name="后继超级链接 2 2" xfId="1521"/>
    <cellStyle name="后继超链接 2" xfId="1522"/>
    <cellStyle name="汇总 2" xfId="1523"/>
    <cellStyle name="汇总 4" xfId="1524"/>
    <cellStyle name="汇总 5" xfId="1525"/>
    <cellStyle name="汇总 8" xfId="1526"/>
    <cellStyle name="货币 2" xfId="1527"/>
    <cellStyle name="计算 10" xfId="1528"/>
    <cellStyle name="计算 11" xfId="1529"/>
    <cellStyle name="计算 12" xfId="1530"/>
    <cellStyle name="计算 13" xfId="1531"/>
    <cellStyle name="强调文字颜色 1 8" xfId="1532"/>
    <cellStyle name="计算 2" xfId="1533"/>
    <cellStyle name="强调文字颜色 1 9" xfId="1534"/>
    <cellStyle name="计算 3" xfId="1535"/>
    <cellStyle name="计算 4" xfId="1536"/>
    <cellStyle name="计算 5" xfId="1537"/>
    <cellStyle name="计算 6" xfId="1538"/>
    <cellStyle name="计算 8" xfId="1539"/>
    <cellStyle name="计算 9" xfId="1540"/>
    <cellStyle name="检查单元格 10" xfId="1541"/>
    <cellStyle name="检查单元格 11" xfId="1542"/>
    <cellStyle name="检查单元格 12" xfId="1543"/>
    <cellStyle name="检查单元格 13" xfId="1544"/>
    <cellStyle name="检查单元格 2" xfId="1545"/>
    <cellStyle name="检查单元格 3" xfId="1546"/>
    <cellStyle name="小数 2" xfId="1547"/>
    <cellStyle name="检查单元格 4" xfId="1548"/>
    <cellStyle name="检查单元格 5" xfId="1549"/>
    <cellStyle name="检查单元格 7" xfId="1550"/>
    <cellStyle name="检查单元格 8" xfId="1551"/>
    <cellStyle name="检查单元格 9" xfId="1552"/>
    <cellStyle name="解释性文本 11" xfId="1553"/>
    <cellStyle name="解释性文本 12" xfId="1554"/>
    <cellStyle name="解释性文本 2" xfId="1555"/>
    <cellStyle name="解释性文本 3" xfId="1556"/>
    <cellStyle name="借出原因" xfId="1557"/>
    <cellStyle name="警告文本 10" xfId="1558"/>
    <cellStyle name="警告文本 12" xfId="1559"/>
    <cellStyle name="警告文本 3" xfId="1560"/>
    <cellStyle name="표준_0N-HANDLING " xfId="1561"/>
    <cellStyle name="警告文本 4" xfId="1562"/>
    <cellStyle name="警告文本 6" xfId="1563"/>
    <cellStyle name="链接单元格 11" xfId="1564"/>
    <cellStyle name="链接单元格 13" xfId="1565"/>
    <cellStyle name="链接单元格 2" xfId="1566"/>
    <cellStyle name="链接单元格 3" xfId="1567"/>
    <cellStyle name="链接单元格 4" xfId="1568"/>
    <cellStyle name="链接单元格 5" xfId="1569"/>
    <cellStyle name="链接单元格 6" xfId="1570"/>
    <cellStyle name="霓付 [0]_ +Foil &amp; -FOIL &amp; PAPER" xfId="1571"/>
    <cellStyle name="霓付_ +Foil &amp; -FOIL &amp; PAPER" xfId="1572"/>
    <cellStyle name="烹拳 [0]_ +Foil &amp; -FOIL &amp; PAPER" xfId="1573"/>
    <cellStyle name="烹拳_ +Foil &amp; -FOIL &amp; PAPER" xfId="1574"/>
    <cellStyle name="千分位_ 白土" xfId="1575"/>
    <cellStyle name="千位_ 方正PC" xfId="1576"/>
    <cellStyle name="输入 7" xfId="1577"/>
    <cellStyle name="千位分隔 10" xfId="1578"/>
    <cellStyle name="输入 8" xfId="1579"/>
    <cellStyle name="千位分隔 11" xfId="1580"/>
    <cellStyle name="输入 9" xfId="1581"/>
    <cellStyle name="千位分隔 12" xfId="1582"/>
    <cellStyle name="千位分隔 2 3" xfId="1583"/>
    <cellStyle name="输入 12" xfId="1584"/>
    <cellStyle name="千位分隔 3 2" xfId="1585"/>
    <cellStyle name="千位分隔 3 2 2" xfId="1586"/>
    <cellStyle name="千位分隔[0] 3" xfId="1587"/>
    <cellStyle name="千位分季_新建 Microsoft Excel 工作表" xfId="1588"/>
    <cellStyle name="强调 1 2" xfId="1589"/>
    <cellStyle name="强调 2 2" xfId="1590"/>
    <cellStyle name="强调 2 2 2" xfId="1591"/>
    <cellStyle name="强调 3" xfId="1592"/>
    <cellStyle name="强调文字颜色 1 10" xfId="1593"/>
    <cellStyle name="强调文字颜色 1 11" xfId="1594"/>
    <cellStyle name="强调文字颜色 1 2" xfId="1595"/>
    <cellStyle name="强调文字颜色 1 3" xfId="1596"/>
    <cellStyle name="强调文字颜色 1 4" xfId="1597"/>
    <cellStyle name="强调文字颜色 1 5" xfId="1598"/>
    <cellStyle name="强调文字颜色 1 6" xfId="1599"/>
    <cellStyle name="强调文字颜色 1 7" xfId="1600"/>
    <cellStyle name="强调文字颜色 2 10" xfId="1601"/>
    <cellStyle name="强调文字颜色 2 11" xfId="1602"/>
    <cellStyle name="强调文字颜色 2 12" xfId="1603"/>
    <cellStyle name="强调文字颜色 2 2" xfId="1604"/>
    <cellStyle name="强调文字颜色 2 3" xfId="1605"/>
    <cellStyle name="强调文字颜色 2 5" xfId="1606"/>
    <cellStyle name="强调文字颜色 2 6" xfId="1607"/>
    <cellStyle name="强调文字颜色 2 7" xfId="1608"/>
    <cellStyle name="强调文字颜色 2 8" xfId="1609"/>
    <cellStyle name="强调文字颜色 3 10" xfId="1610"/>
    <cellStyle name="强调文字颜色 3 11" xfId="1611"/>
    <cellStyle name="强调文字颜色 3 12" xfId="1612"/>
    <cellStyle name="强调文字颜色 3 13" xfId="1613"/>
    <cellStyle name="强调文字颜色 3 2" xfId="1614"/>
    <cellStyle name="强调文字颜色 3 6" xfId="1615"/>
    <cellStyle name="强调文字颜色 3 7" xfId="1616"/>
    <cellStyle name="强调文字颜色 3 8" xfId="1617"/>
    <cellStyle name="强调文字颜色 3 9" xfId="1618"/>
    <cellStyle name="强调文字颜色 4 4" xfId="1619"/>
    <cellStyle name="强调文字颜色 4 5" xfId="1620"/>
    <cellStyle name="强调文字颜色 4 6" xfId="1621"/>
    <cellStyle name="强调文字颜色 4 7" xfId="1622"/>
    <cellStyle name="输入 11" xfId="1623"/>
    <cellStyle name="强调文字颜色 4 9" xfId="1624"/>
    <cellStyle name="强调文字颜色 5 10" xfId="1625"/>
    <cellStyle name="强调文字颜色 5 11" xfId="1626"/>
    <cellStyle name="强调文字颜色 5 12" xfId="1627"/>
    <cellStyle name="强调文字颜色 5 2" xfId="1628"/>
    <cellStyle name="强调文字颜色 5 3" xfId="1629"/>
    <cellStyle name="强调文字颜色 5 4" xfId="1630"/>
    <cellStyle name="强调文字颜色 5 5" xfId="1631"/>
    <cellStyle name="强调文字颜色 5 8" xfId="1632"/>
    <cellStyle name="强调文字颜色 5 9" xfId="1633"/>
    <cellStyle name="未定义" xfId="1634"/>
    <cellStyle name="强调文字颜色 6 11" xfId="1635"/>
    <cellStyle name="强调文字颜色 6 13" xfId="1636"/>
    <cellStyle name="强调文字颜色 6 2" xfId="1637"/>
    <cellStyle name="强调文字颜色 6 4" xfId="1638"/>
    <cellStyle name="强调文字颜色 6 5" xfId="1639"/>
    <cellStyle name="强调文字颜色 6 6" xfId="1640"/>
    <cellStyle name="强调文字颜色 6 9" xfId="1641"/>
    <cellStyle name="商品名称" xfId="1642"/>
    <cellStyle name="适中 10" xfId="1643"/>
    <cellStyle name="适中 11" xfId="1644"/>
    <cellStyle name="适中 12" xfId="1645"/>
    <cellStyle name="适中 13" xfId="1646"/>
    <cellStyle name="适中 2" xfId="1647"/>
    <cellStyle name="输出 10" xfId="1648"/>
    <cellStyle name="输出 12" xfId="1649"/>
    <cellStyle name="输出 2" xfId="1650"/>
    <cellStyle name="输出 3" xfId="1651"/>
    <cellStyle name="输出 4" xfId="1652"/>
    <cellStyle name="输入 5" xfId="1653"/>
    <cellStyle name="输入 6" xfId="1654"/>
    <cellStyle name="数字" xfId="1655"/>
    <cellStyle name="数字 2" xfId="1656"/>
    <cellStyle name="数字 2 2" xfId="1657"/>
    <cellStyle name="小数 2 2" xfId="1658"/>
    <cellStyle name="寘嬫愗傝 [0.00]_Region Orders (2)" xfId="1659"/>
    <cellStyle name="寘嬫愗傝_Region Orders (2)" xfId="1660"/>
    <cellStyle name="注释 4" xfId="1661"/>
    <cellStyle name="注释 5" xfId="1662"/>
    <cellStyle name="注释 6" xfId="1663"/>
    <cellStyle name="注释 8" xfId="1664"/>
    <cellStyle name="注释 9" xfId="16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yczys01\&#19987;&#39033;&#24037;&#20316;\&#36130;&#25919;&#37325;&#28857;&#24037;&#20316;&#65288;2016&#24180;&#25191;&#34892;2017&#24180;&#39044;&#31639;&#25253;&#21578;&#20070;&#35760;&#65289;&#27719;&#25253;20161220+1221\&#26753;&#34122;(7427EA19C852)\2017&#24180;&#39044;&#31639;&#33609;&#266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2016全省收入"/>
      <sheetName val="2.2016全省支出"/>
      <sheetName val="3.2016省级收入"/>
      <sheetName val="4.2016省级支出"/>
      <sheetName val="5.2017全省收入"/>
      <sheetName val="6.2017全省支出"/>
      <sheetName val="7.2017年省级收入"/>
      <sheetName val="8.2017年省级支出"/>
      <sheetName val="9.2017年省级支出明细"/>
      <sheetName val="10.2017年基本支出经济分类"/>
      <sheetName val="11.2017年三公经费"/>
      <sheetName val="12.2017年转移支付(分项目)"/>
      <sheetName val="13.2015-2016年政府一般债务余额情况表"/>
      <sheetName val="14.2016年地方政府一般债务分地区限额表"/>
      <sheetName val="15.2016全省基金收入"/>
      <sheetName val="16.2016全省基金支出"/>
      <sheetName val="17.2016省级基金收入"/>
      <sheetName val="18.2016省级基金支出"/>
      <sheetName val="19.2017全省基金"/>
      <sheetName val="20.2017省级基金收入"/>
      <sheetName val="21.2017年省级基金支出"/>
      <sheetName val="22.2017省级基金支出明细"/>
      <sheetName val="23.2017年政府性基金支出明细表"/>
      <sheetName val="24.2015-2016年政府专项债务余额情况表"/>
      <sheetName val="25.2016年政府专项债务分地区限额表"/>
      <sheetName val="26.2016年全省国有资本"/>
      <sheetName val="27.2016省级国有资本收入"/>
      <sheetName val="28.2016省级国有资本支出执行"/>
      <sheetName val="29.2017全省国有资本"/>
      <sheetName val="30.2017年省级国有资本经营收入预算表"/>
      <sheetName val="27.2017省级国有资本经营预算支出预算表"/>
      <sheetName val="28.2016全省社保收支"/>
      <sheetName val="29.2016省级社保收入"/>
      <sheetName val="30.2016省级社保支出"/>
      <sheetName val="31.2016年全省社保"/>
      <sheetName val="32.2017省级社保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各年度收费、罚没、专项收入.xls_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workbookViewId="0" topLeftCell="A22">
      <selection activeCell="A32" sqref="A32"/>
    </sheetView>
  </sheetViews>
  <sheetFormatPr defaultColWidth="9.00390625" defaultRowHeight="14.25"/>
  <cols>
    <col min="1" max="1" width="129.25390625" style="361" customWidth="1"/>
  </cols>
  <sheetData>
    <row r="2" ht="27">
      <c r="A2" s="362" t="s">
        <v>0</v>
      </c>
    </row>
    <row r="3" ht="33" customHeight="1">
      <c r="A3" s="363" t="s">
        <v>1</v>
      </c>
    </row>
    <row r="4" ht="33" customHeight="1">
      <c r="A4" s="363" t="s">
        <v>2</v>
      </c>
    </row>
    <row r="5" ht="33" customHeight="1">
      <c r="A5" s="363" t="s">
        <v>3</v>
      </c>
    </row>
    <row r="6" ht="33" customHeight="1">
      <c r="A6" s="363" t="s">
        <v>4</v>
      </c>
    </row>
    <row r="7" ht="33" customHeight="1">
      <c r="A7" s="363" t="s">
        <v>5</v>
      </c>
    </row>
    <row r="8" ht="33" customHeight="1">
      <c r="A8" s="363" t="s">
        <v>6</v>
      </c>
    </row>
    <row r="9" ht="33" customHeight="1">
      <c r="A9" s="363" t="s">
        <v>7</v>
      </c>
    </row>
    <row r="10" ht="33" customHeight="1">
      <c r="A10" s="363" t="s">
        <v>8</v>
      </c>
    </row>
    <row r="11" ht="33" customHeight="1">
      <c r="A11" s="363" t="s">
        <v>9</v>
      </c>
    </row>
    <row r="12" ht="33" customHeight="1">
      <c r="A12" s="363" t="s">
        <v>10</v>
      </c>
    </row>
    <row r="13" ht="33" customHeight="1">
      <c r="A13" s="363" t="s">
        <v>11</v>
      </c>
    </row>
    <row r="14" ht="33" customHeight="1">
      <c r="A14" s="363" t="s">
        <v>12</v>
      </c>
    </row>
    <row r="15" ht="33" customHeight="1">
      <c r="A15" s="363" t="s">
        <v>13</v>
      </c>
    </row>
    <row r="16" ht="33" customHeight="1">
      <c r="A16" s="363" t="s">
        <v>14</v>
      </c>
    </row>
    <row r="17" ht="33" customHeight="1">
      <c r="A17" s="363" t="s">
        <v>15</v>
      </c>
    </row>
    <row r="18" ht="33" customHeight="1">
      <c r="A18" s="363" t="s">
        <v>16</v>
      </c>
    </row>
    <row r="19" ht="33" customHeight="1">
      <c r="A19" s="363" t="s">
        <v>17</v>
      </c>
    </row>
    <row r="20" ht="33" customHeight="1">
      <c r="A20" s="363" t="s">
        <v>18</v>
      </c>
    </row>
    <row r="21" ht="33" customHeight="1">
      <c r="A21" s="363" t="s">
        <v>19</v>
      </c>
    </row>
    <row r="22" ht="33" customHeight="1">
      <c r="A22" s="363" t="s">
        <v>20</v>
      </c>
    </row>
    <row r="23" ht="33" customHeight="1">
      <c r="A23" s="363" t="s">
        <v>21</v>
      </c>
    </row>
    <row r="24" ht="33" customHeight="1">
      <c r="A24" s="363" t="s">
        <v>22</v>
      </c>
    </row>
    <row r="25" ht="33" customHeight="1">
      <c r="A25" s="363" t="s">
        <v>23</v>
      </c>
    </row>
    <row r="26" ht="33" customHeight="1">
      <c r="A26" s="363" t="s">
        <v>24</v>
      </c>
    </row>
    <row r="27" ht="33" customHeight="1">
      <c r="A27" s="363" t="s">
        <v>25</v>
      </c>
    </row>
    <row r="28" ht="33" customHeight="1">
      <c r="A28" s="363" t="s">
        <v>26</v>
      </c>
    </row>
    <row r="29" ht="33" customHeight="1">
      <c r="A29" s="363" t="s">
        <v>27</v>
      </c>
    </row>
    <row r="30" ht="33" customHeight="1">
      <c r="A30" s="363" t="s">
        <v>28</v>
      </c>
    </row>
    <row r="31" spans="1:5" ht="33" customHeight="1">
      <c r="A31" s="364" t="s">
        <v>29</v>
      </c>
      <c r="B31" s="365"/>
      <c r="C31" s="365"/>
      <c r="D31" s="365"/>
      <c r="E31" s="365"/>
    </row>
    <row r="32" ht="33" customHeight="1">
      <c r="A32" s="364" t="s">
        <v>30</v>
      </c>
    </row>
    <row r="33" ht="33" customHeight="1">
      <c r="A33" s="366"/>
    </row>
    <row r="34" ht="33" customHeight="1">
      <c r="A34" s="366"/>
    </row>
    <row r="35" ht="33" customHeight="1">
      <c r="A35" s="366"/>
    </row>
    <row r="36" ht="33" customHeight="1"/>
    <row r="37" ht="33" customHeight="1"/>
    <row r="38" ht="33" customHeight="1"/>
    <row r="39" ht="33" customHeight="1"/>
    <row r="40" ht="33" customHeight="1"/>
    <row r="41" ht="33" customHeight="1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7"/>
  <sheetViews>
    <sheetView zoomScaleSheetLayoutView="100" workbookViewId="0" topLeftCell="A1">
      <selection activeCell="A17" sqref="A17"/>
    </sheetView>
  </sheetViews>
  <sheetFormatPr defaultColWidth="9.00390625" defaultRowHeight="14.25"/>
  <cols>
    <col min="1" max="1" width="70.875" style="178" customWidth="1"/>
    <col min="2" max="2" width="28.875" style="178" customWidth="1"/>
    <col min="3" max="3" width="0.12890625" style="178" customWidth="1"/>
    <col min="4" max="255" width="9.00390625" style="178" customWidth="1"/>
    <col min="256" max="256" width="9.00390625" style="139" customWidth="1"/>
  </cols>
  <sheetData>
    <row r="1" spans="1:3" s="178" customFormat="1" ht="31.5" customHeight="1">
      <c r="A1" s="179" t="s">
        <v>201</v>
      </c>
      <c r="B1" s="179"/>
      <c r="C1" s="179"/>
    </row>
    <row r="2" spans="1:3" s="178" customFormat="1" ht="27" customHeight="1">
      <c r="A2" s="180" t="s">
        <v>202</v>
      </c>
      <c r="B2" s="259" t="s">
        <v>203</v>
      </c>
      <c r="C2" s="259"/>
    </row>
    <row r="3" spans="1:3" s="178" customFormat="1" ht="27" customHeight="1">
      <c r="A3" s="183" t="s">
        <v>67</v>
      </c>
      <c r="B3" s="184" t="s">
        <v>35</v>
      </c>
      <c r="C3" s="185" t="s">
        <v>204</v>
      </c>
    </row>
    <row r="4" spans="1:3" s="178" customFormat="1" ht="30" customHeight="1">
      <c r="A4" s="260" t="s">
        <v>70</v>
      </c>
      <c r="B4" s="261">
        <f>SUM(B5:B25)</f>
        <v>199634</v>
      </c>
      <c r="C4" s="262" t="e">
        <f>B4/#REF!*100-100</f>
        <v>#REF!</v>
      </c>
    </row>
    <row r="5" spans="1:3" s="178" customFormat="1" ht="30" customHeight="1">
      <c r="A5" s="194" t="s">
        <v>71</v>
      </c>
      <c r="B5" s="261">
        <v>16607</v>
      </c>
      <c r="C5" s="262" t="e">
        <f>B5/#REF!*100-100</f>
        <v>#REF!</v>
      </c>
    </row>
    <row r="6" spans="1:3" s="178" customFormat="1" ht="30" customHeight="1">
      <c r="A6" s="194" t="s">
        <v>72</v>
      </c>
      <c r="B6" s="261">
        <v>9495</v>
      </c>
      <c r="C6" s="262" t="e">
        <f>B6/#REF!*100-100</f>
        <v>#REF!</v>
      </c>
    </row>
    <row r="7" spans="1:3" s="178" customFormat="1" ht="30" customHeight="1">
      <c r="A7" s="194" t="s">
        <v>73</v>
      </c>
      <c r="B7" s="261">
        <v>36881</v>
      </c>
      <c r="C7" s="262" t="e">
        <f>B7/#REF!*100-100</f>
        <v>#REF!</v>
      </c>
    </row>
    <row r="8" spans="1:3" s="178" customFormat="1" ht="30" customHeight="1">
      <c r="A8" s="194" t="s">
        <v>74</v>
      </c>
      <c r="B8" s="261">
        <v>359</v>
      </c>
      <c r="C8" s="262" t="e">
        <f>B8/#REF!*100-100</f>
        <v>#REF!</v>
      </c>
    </row>
    <row r="9" spans="1:3" s="178" customFormat="1" ht="30" customHeight="1">
      <c r="A9" s="194" t="s">
        <v>205</v>
      </c>
      <c r="B9" s="261">
        <v>2842</v>
      </c>
      <c r="C9" s="262" t="e">
        <f>B9/#REF!*100-100</f>
        <v>#REF!</v>
      </c>
    </row>
    <row r="10" spans="1:3" s="178" customFormat="1" ht="30" customHeight="1">
      <c r="A10" s="194" t="s">
        <v>76</v>
      </c>
      <c r="B10" s="261">
        <v>30547</v>
      </c>
      <c r="C10" s="262" t="e">
        <f>B10/#REF!*100-100</f>
        <v>#REF!</v>
      </c>
    </row>
    <row r="11" spans="1:3" s="178" customFormat="1" ht="30" customHeight="1">
      <c r="A11" s="194" t="s">
        <v>206</v>
      </c>
      <c r="B11" s="261">
        <v>30345</v>
      </c>
      <c r="C11" s="262" t="e">
        <f>B11/#REF!*100-100</f>
        <v>#REF!</v>
      </c>
    </row>
    <row r="12" spans="1:3" s="178" customFormat="1" ht="30" customHeight="1">
      <c r="A12" s="194" t="s">
        <v>78</v>
      </c>
      <c r="B12" s="261">
        <v>4608</v>
      </c>
      <c r="C12" s="262" t="e">
        <f>B12/#REF!*100-100</f>
        <v>#REF!</v>
      </c>
    </row>
    <row r="13" spans="1:3" s="178" customFormat="1" ht="30" customHeight="1">
      <c r="A13" s="194" t="s">
        <v>79</v>
      </c>
      <c r="B13" s="261">
        <v>5478</v>
      </c>
      <c r="C13" s="262" t="e">
        <f>B13/#REF!*100-100</f>
        <v>#REF!</v>
      </c>
    </row>
    <row r="14" spans="1:3" s="178" customFormat="1" ht="30" customHeight="1">
      <c r="A14" s="194" t="s">
        <v>80</v>
      </c>
      <c r="B14" s="261">
        <v>40710</v>
      </c>
      <c r="C14" s="262" t="e">
        <f>B14/#REF!*100-100</f>
        <v>#REF!</v>
      </c>
    </row>
    <row r="15" spans="1:3" s="178" customFormat="1" ht="30" customHeight="1">
      <c r="A15" s="194" t="s">
        <v>81</v>
      </c>
      <c r="B15" s="261">
        <v>2982</v>
      </c>
      <c r="C15" s="262" t="e">
        <f>B15/#REF!*100-100</f>
        <v>#REF!</v>
      </c>
    </row>
    <row r="16" spans="1:3" s="178" customFormat="1" ht="30" customHeight="1">
      <c r="A16" s="263" t="s">
        <v>82</v>
      </c>
      <c r="B16" s="261">
        <v>256</v>
      </c>
      <c r="C16" s="262" t="e">
        <f>B16/#REF!*100-100</f>
        <v>#REF!</v>
      </c>
    </row>
    <row r="17" spans="1:3" s="178" customFormat="1" ht="30" customHeight="1">
      <c r="A17" s="263" t="s">
        <v>83</v>
      </c>
      <c r="B17" s="261">
        <v>164</v>
      </c>
      <c r="C17" s="262" t="e">
        <f>B17/#REF!*100-100</f>
        <v>#REF!</v>
      </c>
    </row>
    <row r="18" spans="1:3" s="178" customFormat="1" ht="30" customHeight="1">
      <c r="A18" s="263" t="s">
        <v>84</v>
      </c>
      <c r="B18" s="261"/>
      <c r="C18" s="262" t="e">
        <f>B18/#REF!*100-100</f>
        <v>#REF!</v>
      </c>
    </row>
    <row r="19" spans="1:3" s="178" customFormat="1" ht="30" customHeight="1">
      <c r="A19" s="264" t="s">
        <v>207</v>
      </c>
      <c r="B19" s="261">
        <v>1134</v>
      </c>
      <c r="C19" s="262" t="e">
        <f>B19/#REF!*100-100</f>
        <v>#REF!</v>
      </c>
    </row>
    <row r="20" spans="1:3" s="178" customFormat="1" ht="30" customHeight="1">
      <c r="A20" s="263" t="s">
        <v>86</v>
      </c>
      <c r="B20" s="261">
        <v>8785</v>
      </c>
      <c r="C20" s="262" t="e">
        <f>B20/#REF!*100-100</f>
        <v>#REF!</v>
      </c>
    </row>
    <row r="21" spans="1:3" s="178" customFormat="1" ht="30" customHeight="1">
      <c r="A21" s="263" t="s">
        <v>87</v>
      </c>
      <c r="B21" s="261">
        <v>1036</v>
      </c>
      <c r="C21" s="262" t="e">
        <f>B21/#REF!*100-100</f>
        <v>#REF!</v>
      </c>
    </row>
    <row r="22" spans="1:3" s="178" customFormat="1" ht="30" customHeight="1">
      <c r="A22" s="264" t="s">
        <v>208</v>
      </c>
      <c r="B22" s="64">
        <v>848</v>
      </c>
      <c r="C22" s="262" t="e">
        <f>B23/#REF!*100-100</f>
        <v>#REF!</v>
      </c>
    </row>
    <row r="23" spans="1:3" s="178" customFormat="1" ht="30" customHeight="1">
      <c r="A23" s="265" t="s">
        <v>209</v>
      </c>
      <c r="B23" s="261">
        <v>1500</v>
      </c>
      <c r="C23" s="262" t="e">
        <f>B24/#REF!*100-100</f>
        <v>#REF!</v>
      </c>
    </row>
    <row r="24" spans="1:3" s="178" customFormat="1" ht="30" customHeight="1">
      <c r="A24" s="194" t="s">
        <v>210</v>
      </c>
      <c r="B24" s="261"/>
      <c r="C24" s="262" t="e">
        <f>B25/#REF!*100-100</f>
        <v>#REF!</v>
      </c>
    </row>
    <row r="25" spans="1:3" s="178" customFormat="1" ht="30" customHeight="1">
      <c r="A25" s="263" t="s">
        <v>211</v>
      </c>
      <c r="B25" s="261">
        <v>5057</v>
      </c>
      <c r="C25" s="262" t="e">
        <f>#REF!/#REF!*100-100</f>
        <v>#REF!</v>
      </c>
    </row>
    <row r="26" spans="1:2" s="178" customFormat="1" ht="14.25">
      <c r="A26" s="196"/>
      <c r="B26" s="196"/>
    </row>
    <row r="27" s="178" customFormat="1" ht="20.25">
      <c r="A27" s="266"/>
    </row>
  </sheetData>
  <sheetProtection/>
  <mergeCells count="2">
    <mergeCell ref="A1:C1"/>
    <mergeCell ref="B2:C2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3"/>
  <sheetViews>
    <sheetView workbookViewId="0" topLeftCell="A1">
      <selection activeCell="G7" sqref="G7"/>
    </sheetView>
  </sheetViews>
  <sheetFormatPr defaultColWidth="9.00390625" defaultRowHeight="14.25"/>
  <cols>
    <col min="1" max="1" width="12.125" style="0" customWidth="1"/>
    <col min="2" max="2" width="41.50390625" style="0" customWidth="1"/>
    <col min="3" max="5" width="14.375" style="0" customWidth="1"/>
    <col min="6" max="14" width="9.75390625" style="0" customWidth="1"/>
  </cols>
  <sheetData>
    <row r="1" spans="1:5" ht="14.25">
      <c r="A1" s="241"/>
      <c r="B1" s="241"/>
      <c r="C1" s="242"/>
      <c r="D1" s="242"/>
      <c r="E1" s="242"/>
    </row>
    <row r="2" spans="1:5" ht="21" customHeight="1">
      <c r="A2" s="243"/>
      <c r="B2" s="243" t="s">
        <v>212</v>
      </c>
      <c r="C2" s="244"/>
      <c r="D2" s="244"/>
      <c r="E2" s="244"/>
    </row>
    <row r="3" spans="1:5" ht="20.25" customHeight="1">
      <c r="A3" s="245" t="s">
        <v>213</v>
      </c>
      <c r="B3" s="245"/>
      <c r="C3" s="242"/>
      <c r="D3" s="242"/>
      <c r="E3" s="242" t="s">
        <v>214</v>
      </c>
    </row>
    <row r="4" spans="1:5" s="239" customFormat="1" ht="69.75" customHeight="1">
      <c r="A4" s="246" t="s">
        <v>215</v>
      </c>
      <c r="B4" s="246"/>
      <c r="C4" s="247" t="s">
        <v>216</v>
      </c>
      <c r="D4" s="248"/>
      <c r="E4" s="246"/>
    </row>
    <row r="5" spans="1:5" s="239" customFormat="1" ht="19.5" customHeight="1">
      <c r="A5" s="249" t="s">
        <v>217</v>
      </c>
      <c r="B5" s="250" t="s">
        <v>218</v>
      </c>
      <c r="C5" s="251" t="s">
        <v>124</v>
      </c>
      <c r="D5" s="252" t="s">
        <v>219</v>
      </c>
      <c r="E5" s="253" t="s">
        <v>220</v>
      </c>
    </row>
    <row r="6" spans="1:5" s="239" customFormat="1" ht="19.5" customHeight="1">
      <c r="A6" s="254" t="s">
        <v>221</v>
      </c>
      <c r="B6" s="255" t="s">
        <v>221</v>
      </c>
      <c r="C6" s="256">
        <v>2</v>
      </c>
      <c r="D6" s="256">
        <v>3</v>
      </c>
      <c r="E6" s="256">
        <v>4</v>
      </c>
    </row>
    <row r="7" spans="1:5" s="240" customFormat="1" ht="19.5" customHeight="1">
      <c r="A7" s="257">
        <v>201</v>
      </c>
      <c r="B7" s="257" t="s">
        <v>222</v>
      </c>
      <c r="C7" s="258">
        <v>498786529.95</v>
      </c>
      <c r="D7" s="258">
        <v>386775111.95</v>
      </c>
      <c r="E7" s="258">
        <v>112011418</v>
      </c>
    </row>
    <row r="8" spans="1:5" s="239" customFormat="1" ht="19.5" customHeight="1">
      <c r="A8" s="257">
        <v>20101</v>
      </c>
      <c r="B8" s="257" t="s">
        <v>223</v>
      </c>
      <c r="C8" s="258">
        <v>9324812.23</v>
      </c>
      <c r="D8" s="258">
        <v>6453512.23</v>
      </c>
      <c r="E8" s="258">
        <v>2871300</v>
      </c>
    </row>
    <row r="9" spans="1:5" s="239" customFormat="1" ht="19.5" customHeight="1">
      <c r="A9" s="257">
        <v>2010101</v>
      </c>
      <c r="B9" s="257" t="s">
        <v>224</v>
      </c>
      <c r="C9" s="258">
        <v>7351164.23</v>
      </c>
      <c r="D9" s="258">
        <v>5088764.23</v>
      </c>
      <c r="E9" s="258">
        <v>2262400</v>
      </c>
    </row>
    <row r="10" spans="1:5" s="239" customFormat="1" ht="19.5" customHeight="1">
      <c r="A10" s="257">
        <v>2010104</v>
      </c>
      <c r="B10" s="257" t="s">
        <v>225</v>
      </c>
      <c r="C10" s="258">
        <v>380000</v>
      </c>
      <c r="D10" s="258">
        <v>0</v>
      </c>
      <c r="E10" s="258">
        <v>380000</v>
      </c>
    </row>
    <row r="11" spans="1:5" s="239" customFormat="1" ht="19.5" customHeight="1">
      <c r="A11" s="257">
        <v>2010109</v>
      </c>
      <c r="B11" s="257" t="s">
        <v>226</v>
      </c>
      <c r="C11" s="258">
        <v>1513868</v>
      </c>
      <c r="D11" s="258">
        <v>1284968</v>
      </c>
      <c r="E11" s="258">
        <v>228900</v>
      </c>
    </row>
    <row r="12" spans="1:5" s="239" customFormat="1" ht="19.5" customHeight="1">
      <c r="A12" s="257">
        <v>2010150</v>
      </c>
      <c r="B12" s="257" t="s">
        <v>227</v>
      </c>
      <c r="C12" s="258">
        <v>79780</v>
      </c>
      <c r="D12" s="258">
        <v>79780</v>
      </c>
      <c r="E12" s="258">
        <v>0</v>
      </c>
    </row>
    <row r="13" spans="1:5" s="239" customFormat="1" ht="19.5" customHeight="1">
      <c r="A13" s="257">
        <v>20102</v>
      </c>
      <c r="B13" s="257" t="s">
        <v>228</v>
      </c>
      <c r="C13" s="258">
        <v>2754266</v>
      </c>
      <c r="D13" s="258">
        <v>1483866</v>
      </c>
      <c r="E13" s="258">
        <v>1270400</v>
      </c>
    </row>
    <row r="14" spans="1:5" s="239" customFormat="1" ht="19.5" customHeight="1">
      <c r="A14" s="257">
        <v>2010201</v>
      </c>
      <c r="B14" s="257" t="s">
        <v>229</v>
      </c>
      <c r="C14" s="258">
        <v>2414266</v>
      </c>
      <c r="D14" s="258">
        <v>1483866</v>
      </c>
      <c r="E14" s="258">
        <v>930400</v>
      </c>
    </row>
    <row r="15" spans="1:5" s="239" customFormat="1" ht="19.5" customHeight="1">
      <c r="A15" s="257">
        <v>2010204</v>
      </c>
      <c r="B15" s="257" t="s">
        <v>230</v>
      </c>
      <c r="C15" s="258">
        <v>340000</v>
      </c>
      <c r="D15" s="258">
        <v>0</v>
      </c>
      <c r="E15" s="258">
        <v>340000</v>
      </c>
    </row>
    <row r="16" spans="1:5" s="239" customFormat="1" ht="19.5" customHeight="1">
      <c r="A16" s="257">
        <v>20103</v>
      </c>
      <c r="B16" s="257" t="s">
        <v>231</v>
      </c>
      <c r="C16" s="258">
        <v>346617997.6</v>
      </c>
      <c r="D16" s="258">
        <v>295794679.6</v>
      </c>
      <c r="E16" s="258">
        <v>50823318</v>
      </c>
    </row>
    <row r="17" spans="1:5" s="239" customFormat="1" ht="19.5" customHeight="1">
      <c r="A17" s="257">
        <v>2010301</v>
      </c>
      <c r="B17" s="257" t="s">
        <v>232</v>
      </c>
      <c r="C17" s="258">
        <v>345075143.6</v>
      </c>
      <c r="D17" s="258">
        <v>295121825.6</v>
      </c>
      <c r="E17" s="258">
        <v>49953318</v>
      </c>
    </row>
    <row r="18" spans="1:5" s="239" customFormat="1" ht="19.5" customHeight="1">
      <c r="A18" s="257">
        <v>2010350</v>
      </c>
      <c r="B18" s="257" t="s">
        <v>233</v>
      </c>
      <c r="C18" s="258">
        <v>1418585</v>
      </c>
      <c r="D18" s="258">
        <v>548585</v>
      </c>
      <c r="E18" s="258">
        <v>870000</v>
      </c>
    </row>
    <row r="19" spans="1:5" s="239" customFormat="1" ht="19.5" customHeight="1">
      <c r="A19" s="257">
        <v>2010399</v>
      </c>
      <c r="B19" s="257" t="s">
        <v>234</v>
      </c>
      <c r="C19" s="258">
        <v>124269</v>
      </c>
      <c r="D19" s="258">
        <v>124269</v>
      </c>
      <c r="E19" s="258">
        <v>0</v>
      </c>
    </row>
    <row r="20" spans="1:5" s="239" customFormat="1" ht="19.5" customHeight="1">
      <c r="A20" s="257">
        <v>20104</v>
      </c>
      <c r="B20" s="257" t="s">
        <v>235</v>
      </c>
      <c r="C20" s="258">
        <v>8337000</v>
      </c>
      <c r="D20" s="258">
        <v>1982300</v>
      </c>
      <c r="E20" s="258">
        <v>6354700</v>
      </c>
    </row>
    <row r="21" spans="1:5" s="239" customFormat="1" ht="19.5" customHeight="1">
      <c r="A21" s="257">
        <v>2010401</v>
      </c>
      <c r="B21" s="257" t="s">
        <v>236</v>
      </c>
      <c r="C21" s="258">
        <v>3947300</v>
      </c>
      <c r="D21" s="258">
        <v>1982300</v>
      </c>
      <c r="E21" s="258">
        <v>1965000</v>
      </c>
    </row>
    <row r="22" spans="1:5" s="239" customFormat="1" ht="19.5" customHeight="1">
      <c r="A22" s="257">
        <v>2010499</v>
      </c>
      <c r="B22" s="257" t="s">
        <v>237</v>
      </c>
      <c r="C22" s="258">
        <v>4389700</v>
      </c>
      <c r="D22" s="258">
        <v>0</v>
      </c>
      <c r="E22" s="258">
        <v>4389700</v>
      </c>
    </row>
    <row r="23" spans="1:5" s="239" customFormat="1" ht="19.5" customHeight="1">
      <c r="A23" s="257">
        <v>20105</v>
      </c>
      <c r="B23" s="257" t="s">
        <v>238</v>
      </c>
      <c r="C23" s="258">
        <v>4386400</v>
      </c>
      <c r="D23" s="258">
        <v>2350200</v>
      </c>
      <c r="E23" s="258">
        <v>2036200</v>
      </c>
    </row>
    <row r="24" spans="1:5" s="239" customFormat="1" ht="19.5" customHeight="1">
      <c r="A24" s="257">
        <v>2010501</v>
      </c>
      <c r="B24" s="257" t="s">
        <v>239</v>
      </c>
      <c r="C24" s="258">
        <v>2886400</v>
      </c>
      <c r="D24" s="258">
        <v>2050200</v>
      </c>
      <c r="E24" s="258">
        <v>836200</v>
      </c>
    </row>
    <row r="25" spans="1:5" s="239" customFormat="1" ht="19.5" customHeight="1">
      <c r="A25" s="257">
        <v>2010507</v>
      </c>
      <c r="B25" s="257" t="s">
        <v>240</v>
      </c>
      <c r="C25" s="258">
        <v>1500000</v>
      </c>
      <c r="D25" s="258">
        <v>300000</v>
      </c>
      <c r="E25" s="258">
        <v>1200000</v>
      </c>
    </row>
    <row r="26" spans="1:5" s="239" customFormat="1" ht="19.5" customHeight="1">
      <c r="A26" s="257">
        <v>20106</v>
      </c>
      <c r="B26" s="257" t="s">
        <v>241</v>
      </c>
      <c r="C26" s="258">
        <v>30951424.2</v>
      </c>
      <c r="D26" s="258">
        <v>24451424.2</v>
      </c>
      <c r="E26" s="258">
        <v>6500000</v>
      </c>
    </row>
    <row r="27" spans="1:5" s="239" customFormat="1" ht="19.5" customHeight="1">
      <c r="A27" s="257">
        <v>2010601</v>
      </c>
      <c r="B27" s="257" t="s">
        <v>242</v>
      </c>
      <c r="C27" s="258">
        <v>16732426</v>
      </c>
      <c r="D27" s="258">
        <v>15532426</v>
      </c>
      <c r="E27" s="258">
        <v>1200000</v>
      </c>
    </row>
    <row r="28" spans="1:5" s="239" customFormat="1" ht="19.5" customHeight="1">
      <c r="A28" s="257">
        <v>2010607</v>
      </c>
      <c r="B28" s="257" t="s">
        <v>243</v>
      </c>
      <c r="C28" s="258">
        <v>1220000</v>
      </c>
      <c r="D28" s="258">
        <v>920000</v>
      </c>
      <c r="E28" s="258">
        <v>300000</v>
      </c>
    </row>
    <row r="29" spans="1:5" s="239" customFormat="1" ht="19.5" customHeight="1">
      <c r="A29" s="257">
        <v>2010608</v>
      </c>
      <c r="B29" s="257" t="s">
        <v>244</v>
      </c>
      <c r="C29" s="258">
        <v>1643500</v>
      </c>
      <c r="D29" s="258">
        <v>1643500</v>
      </c>
      <c r="E29" s="258">
        <v>0</v>
      </c>
    </row>
    <row r="30" spans="1:5" s="239" customFormat="1" ht="19.5" customHeight="1">
      <c r="A30" s="257">
        <v>2010650</v>
      </c>
      <c r="B30" s="257" t="s">
        <v>245</v>
      </c>
      <c r="C30" s="258">
        <v>5905498.2</v>
      </c>
      <c r="D30" s="258">
        <v>5905498.2</v>
      </c>
      <c r="E30" s="258">
        <v>0</v>
      </c>
    </row>
    <row r="31" spans="1:5" s="239" customFormat="1" ht="19.5" customHeight="1">
      <c r="A31" s="257">
        <v>2010699</v>
      </c>
      <c r="B31" s="257" t="s">
        <v>246</v>
      </c>
      <c r="C31" s="258">
        <v>5450000</v>
      </c>
      <c r="D31" s="258">
        <v>450000</v>
      </c>
      <c r="E31" s="258">
        <v>5000000</v>
      </c>
    </row>
    <row r="32" spans="1:5" s="239" customFormat="1" ht="12">
      <c r="A32" s="257">
        <v>20108</v>
      </c>
      <c r="B32" s="257" t="s">
        <v>247</v>
      </c>
      <c r="C32" s="258">
        <v>4309856</v>
      </c>
      <c r="D32" s="258">
        <v>2954856</v>
      </c>
      <c r="E32" s="258">
        <v>1355000</v>
      </c>
    </row>
    <row r="33" spans="1:5" s="239" customFormat="1" ht="12">
      <c r="A33" s="257">
        <v>2010801</v>
      </c>
      <c r="B33" s="257" t="s">
        <v>248</v>
      </c>
      <c r="C33" s="258">
        <v>3509856</v>
      </c>
      <c r="D33" s="258">
        <v>2954856</v>
      </c>
      <c r="E33" s="258">
        <v>555000</v>
      </c>
    </row>
    <row r="34" spans="1:5" s="239" customFormat="1" ht="12">
      <c r="A34" s="257">
        <v>2010804</v>
      </c>
      <c r="B34" s="257" t="s">
        <v>249</v>
      </c>
      <c r="C34" s="258">
        <v>600000</v>
      </c>
      <c r="D34" s="258">
        <v>0</v>
      </c>
      <c r="E34" s="258">
        <v>600000</v>
      </c>
    </row>
    <row r="35" spans="1:5" s="239" customFormat="1" ht="12">
      <c r="A35" s="257">
        <v>2010806</v>
      </c>
      <c r="B35" s="257" t="s">
        <v>250</v>
      </c>
      <c r="C35" s="258">
        <v>200000</v>
      </c>
      <c r="D35" s="258">
        <v>0</v>
      </c>
      <c r="E35" s="258">
        <v>200000</v>
      </c>
    </row>
    <row r="36" spans="1:5" s="239" customFormat="1" ht="12">
      <c r="A36" s="257">
        <v>20110</v>
      </c>
      <c r="B36" s="257" t="s">
        <v>251</v>
      </c>
      <c r="C36" s="258">
        <v>520000</v>
      </c>
      <c r="D36" s="258">
        <v>520000</v>
      </c>
      <c r="E36" s="258">
        <v>0</v>
      </c>
    </row>
    <row r="37" spans="1:5" s="239" customFormat="1" ht="12">
      <c r="A37" s="257">
        <v>2011003</v>
      </c>
      <c r="B37" s="257" t="s">
        <v>252</v>
      </c>
      <c r="C37" s="258">
        <v>520000</v>
      </c>
      <c r="D37" s="258">
        <v>520000</v>
      </c>
      <c r="E37" s="258">
        <v>0</v>
      </c>
    </row>
    <row r="38" spans="1:5" s="239" customFormat="1" ht="12">
      <c r="A38" s="257">
        <v>20111</v>
      </c>
      <c r="B38" s="257" t="s">
        <v>253</v>
      </c>
      <c r="C38" s="258">
        <v>12758767</v>
      </c>
      <c r="D38" s="258">
        <v>6888767</v>
      </c>
      <c r="E38" s="258">
        <v>5870000</v>
      </c>
    </row>
    <row r="39" spans="1:5" s="239" customFormat="1" ht="12">
      <c r="A39" s="257">
        <v>2011101</v>
      </c>
      <c r="B39" s="257" t="s">
        <v>254</v>
      </c>
      <c r="C39" s="258">
        <v>11078767</v>
      </c>
      <c r="D39" s="258">
        <v>6888767</v>
      </c>
      <c r="E39" s="258">
        <v>4190000</v>
      </c>
    </row>
    <row r="40" spans="1:5" s="239" customFormat="1" ht="12">
      <c r="A40" s="257">
        <v>2011104</v>
      </c>
      <c r="B40" s="257" t="s">
        <v>255</v>
      </c>
      <c r="C40" s="258">
        <v>580000</v>
      </c>
      <c r="D40" s="258">
        <v>0</v>
      </c>
      <c r="E40" s="258">
        <v>580000</v>
      </c>
    </row>
    <row r="41" spans="1:5" s="239" customFormat="1" ht="12">
      <c r="A41" s="257">
        <v>2011105</v>
      </c>
      <c r="B41" s="257" t="s">
        <v>256</v>
      </c>
      <c r="C41" s="258">
        <v>1100000</v>
      </c>
      <c r="D41" s="258">
        <v>0</v>
      </c>
      <c r="E41" s="258">
        <v>1100000</v>
      </c>
    </row>
    <row r="42" spans="1:5" s="239" customFormat="1" ht="12">
      <c r="A42" s="257">
        <v>20113</v>
      </c>
      <c r="B42" s="257" t="s">
        <v>257</v>
      </c>
      <c r="C42" s="258">
        <v>4552606</v>
      </c>
      <c r="D42" s="258">
        <v>1448606</v>
      </c>
      <c r="E42" s="258">
        <v>3104000</v>
      </c>
    </row>
    <row r="43" spans="1:5" s="239" customFormat="1" ht="12">
      <c r="A43" s="257">
        <v>2011301</v>
      </c>
      <c r="B43" s="257" t="s">
        <v>258</v>
      </c>
      <c r="C43" s="258">
        <v>1552606</v>
      </c>
      <c r="D43" s="258">
        <v>1448606</v>
      </c>
      <c r="E43" s="258">
        <v>104000</v>
      </c>
    </row>
    <row r="44" spans="1:5" s="239" customFormat="1" ht="12">
      <c r="A44" s="257">
        <v>2011308</v>
      </c>
      <c r="B44" s="257" t="s">
        <v>259</v>
      </c>
      <c r="C44" s="258">
        <v>3000000</v>
      </c>
      <c r="D44" s="258">
        <v>0</v>
      </c>
      <c r="E44" s="258">
        <v>3000000</v>
      </c>
    </row>
    <row r="45" spans="1:5" s="239" customFormat="1" ht="12">
      <c r="A45" s="257">
        <v>20126</v>
      </c>
      <c r="B45" s="257" t="s">
        <v>260</v>
      </c>
      <c r="C45" s="258">
        <v>1056145</v>
      </c>
      <c r="D45" s="258">
        <v>976145</v>
      </c>
      <c r="E45" s="258">
        <v>80000</v>
      </c>
    </row>
    <row r="46" spans="1:5" s="239" customFormat="1" ht="12">
      <c r="A46" s="257">
        <v>2012601</v>
      </c>
      <c r="B46" s="257" t="s">
        <v>261</v>
      </c>
      <c r="C46" s="258">
        <v>976145</v>
      </c>
      <c r="D46" s="258">
        <v>976145</v>
      </c>
      <c r="E46" s="258">
        <v>0</v>
      </c>
    </row>
    <row r="47" spans="1:5" s="239" customFormat="1" ht="12">
      <c r="A47" s="257">
        <v>2012604</v>
      </c>
      <c r="B47" s="257" t="s">
        <v>262</v>
      </c>
      <c r="C47" s="258">
        <v>80000</v>
      </c>
      <c r="D47" s="258">
        <v>0</v>
      </c>
      <c r="E47" s="258">
        <v>80000</v>
      </c>
    </row>
    <row r="48" spans="1:5" s="239" customFormat="1" ht="12">
      <c r="A48" s="257">
        <v>20128</v>
      </c>
      <c r="B48" s="257" t="s">
        <v>263</v>
      </c>
      <c r="C48" s="258">
        <v>299144</v>
      </c>
      <c r="D48" s="258">
        <v>209144</v>
      </c>
      <c r="E48" s="258">
        <v>90000</v>
      </c>
    </row>
    <row r="49" spans="1:5" s="239" customFormat="1" ht="12">
      <c r="A49" s="257">
        <v>2012801</v>
      </c>
      <c r="B49" s="257" t="s">
        <v>264</v>
      </c>
      <c r="C49" s="258">
        <v>299144</v>
      </c>
      <c r="D49" s="258">
        <v>209144</v>
      </c>
      <c r="E49" s="258">
        <v>90000</v>
      </c>
    </row>
    <row r="50" spans="1:5" s="239" customFormat="1" ht="12">
      <c r="A50" s="257">
        <v>20129</v>
      </c>
      <c r="B50" s="257" t="s">
        <v>265</v>
      </c>
      <c r="C50" s="258">
        <v>2609312.4</v>
      </c>
      <c r="D50" s="258">
        <v>2334312.4</v>
      </c>
      <c r="E50" s="258">
        <v>275000</v>
      </c>
    </row>
    <row r="51" spans="1:5" s="239" customFormat="1" ht="12">
      <c r="A51" s="257">
        <v>2012901</v>
      </c>
      <c r="B51" s="257" t="s">
        <v>266</v>
      </c>
      <c r="C51" s="258">
        <v>2609312.4</v>
      </c>
      <c r="D51" s="258">
        <v>2334312.4</v>
      </c>
      <c r="E51" s="258">
        <v>275000</v>
      </c>
    </row>
    <row r="52" spans="1:5" s="239" customFormat="1" ht="12">
      <c r="A52" s="257">
        <v>20131</v>
      </c>
      <c r="B52" s="257" t="s">
        <v>267</v>
      </c>
      <c r="C52" s="258">
        <v>27789710.8</v>
      </c>
      <c r="D52" s="258">
        <v>14380810.8</v>
      </c>
      <c r="E52" s="258">
        <v>13408900</v>
      </c>
    </row>
    <row r="53" spans="1:5" s="239" customFormat="1" ht="12">
      <c r="A53" s="257">
        <v>2013101</v>
      </c>
      <c r="B53" s="257" t="s">
        <v>268</v>
      </c>
      <c r="C53" s="258">
        <v>15641982.8</v>
      </c>
      <c r="D53" s="258">
        <v>11147682.8</v>
      </c>
      <c r="E53" s="258">
        <v>4494300</v>
      </c>
    </row>
    <row r="54" spans="1:5" s="239" customFormat="1" ht="12">
      <c r="A54" s="257">
        <v>2013150</v>
      </c>
      <c r="B54" s="257" t="s">
        <v>269</v>
      </c>
      <c r="C54" s="258">
        <v>9730728</v>
      </c>
      <c r="D54" s="258">
        <v>816128</v>
      </c>
      <c r="E54" s="258">
        <v>8914600</v>
      </c>
    </row>
    <row r="55" spans="1:5" s="239" customFormat="1" ht="12">
      <c r="A55" s="257">
        <v>2013199</v>
      </c>
      <c r="B55" s="257" t="s">
        <v>270</v>
      </c>
      <c r="C55" s="258">
        <v>2417000</v>
      </c>
      <c r="D55" s="258">
        <v>2417000</v>
      </c>
      <c r="E55" s="258">
        <v>0</v>
      </c>
    </row>
    <row r="56" spans="1:5" s="239" customFormat="1" ht="12">
      <c r="A56" s="257">
        <v>20132</v>
      </c>
      <c r="B56" s="257" t="s">
        <v>271</v>
      </c>
      <c r="C56" s="258">
        <v>8723700</v>
      </c>
      <c r="D56" s="258">
        <v>2228700</v>
      </c>
      <c r="E56" s="258">
        <v>6495000</v>
      </c>
    </row>
    <row r="57" spans="1:5" s="239" customFormat="1" ht="12">
      <c r="A57" s="257">
        <v>2013201</v>
      </c>
      <c r="B57" s="257" t="s">
        <v>272</v>
      </c>
      <c r="C57" s="258">
        <v>8723700</v>
      </c>
      <c r="D57" s="258">
        <v>2228700</v>
      </c>
      <c r="E57" s="258">
        <v>6495000</v>
      </c>
    </row>
    <row r="58" spans="1:5" s="239" customFormat="1" ht="12">
      <c r="A58" s="257">
        <v>20133</v>
      </c>
      <c r="B58" s="257" t="s">
        <v>273</v>
      </c>
      <c r="C58" s="258">
        <v>4191800</v>
      </c>
      <c r="D58" s="258">
        <v>1566800</v>
      </c>
      <c r="E58" s="258">
        <v>2625000</v>
      </c>
    </row>
    <row r="59" spans="1:5" s="239" customFormat="1" ht="12">
      <c r="A59" s="257">
        <v>2013301</v>
      </c>
      <c r="B59" s="257" t="s">
        <v>274</v>
      </c>
      <c r="C59" s="258">
        <v>3315200</v>
      </c>
      <c r="D59" s="258">
        <v>690200</v>
      </c>
      <c r="E59" s="258">
        <v>2625000</v>
      </c>
    </row>
    <row r="60" spans="1:5" s="239" customFormat="1" ht="12">
      <c r="A60" s="257">
        <v>2013350</v>
      </c>
      <c r="B60" s="257" t="s">
        <v>275</v>
      </c>
      <c r="C60" s="258">
        <v>770500</v>
      </c>
      <c r="D60" s="258">
        <v>770500</v>
      </c>
      <c r="E60" s="258">
        <v>0</v>
      </c>
    </row>
    <row r="61" spans="1:5" s="239" customFormat="1" ht="12">
      <c r="A61" s="257">
        <v>2013399</v>
      </c>
      <c r="B61" s="257" t="s">
        <v>276</v>
      </c>
      <c r="C61" s="258">
        <v>106100</v>
      </c>
      <c r="D61" s="258">
        <v>106100</v>
      </c>
      <c r="E61" s="258">
        <v>0</v>
      </c>
    </row>
    <row r="62" spans="1:5" s="239" customFormat="1" ht="12">
      <c r="A62" s="257">
        <v>20134</v>
      </c>
      <c r="B62" s="257" t="s">
        <v>277</v>
      </c>
      <c r="C62" s="258">
        <v>1667236</v>
      </c>
      <c r="D62" s="258">
        <v>746036</v>
      </c>
      <c r="E62" s="258">
        <v>921200</v>
      </c>
    </row>
    <row r="63" spans="1:5" s="239" customFormat="1" ht="12">
      <c r="A63" s="257">
        <v>2013401</v>
      </c>
      <c r="B63" s="257" t="s">
        <v>278</v>
      </c>
      <c r="C63" s="258">
        <v>1667236</v>
      </c>
      <c r="D63" s="258">
        <v>746036</v>
      </c>
      <c r="E63" s="258">
        <v>921200</v>
      </c>
    </row>
    <row r="64" spans="1:5" s="239" customFormat="1" ht="12">
      <c r="A64" s="257">
        <v>20138</v>
      </c>
      <c r="B64" s="257" t="s">
        <v>279</v>
      </c>
      <c r="C64" s="258">
        <v>27936352.72</v>
      </c>
      <c r="D64" s="258">
        <v>20004952.72</v>
      </c>
      <c r="E64" s="258">
        <v>7931400</v>
      </c>
    </row>
    <row r="65" spans="1:5" s="239" customFormat="1" ht="12">
      <c r="A65" s="257">
        <v>2013801</v>
      </c>
      <c r="B65" s="257" t="s">
        <v>280</v>
      </c>
      <c r="C65" s="258">
        <v>20373699.4</v>
      </c>
      <c r="D65" s="258">
        <v>17978699.4</v>
      </c>
      <c r="E65" s="258">
        <v>2395000</v>
      </c>
    </row>
    <row r="66" spans="1:5" s="239" customFormat="1" ht="12">
      <c r="A66" s="257">
        <v>2013802</v>
      </c>
      <c r="B66" s="257" t="s">
        <v>281</v>
      </c>
      <c r="C66" s="258">
        <v>410000</v>
      </c>
      <c r="D66" s="258">
        <v>0</v>
      </c>
      <c r="E66" s="258">
        <v>410000</v>
      </c>
    </row>
    <row r="67" spans="1:5" s="239" customFormat="1" ht="12">
      <c r="A67" s="257">
        <v>2013804</v>
      </c>
      <c r="B67" s="257" t="s">
        <v>282</v>
      </c>
      <c r="C67" s="258">
        <v>1830000</v>
      </c>
      <c r="D67" s="258">
        <v>0</v>
      </c>
      <c r="E67" s="258">
        <v>1830000</v>
      </c>
    </row>
    <row r="68" spans="1:5" s="239" customFormat="1" ht="12">
      <c r="A68" s="257">
        <v>2013805</v>
      </c>
      <c r="B68" s="257" t="s">
        <v>283</v>
      </c>
      <c r="C68" s="258">
        <v>1981500</v>
      </c>
      <c r="D68" s="258">
        <v>0</v>
      </c>
      <c r="E68" s="258">
        <v>1981500</v>
      </c>
    </row>
    <row r="69" spans="1:5" s="239" customFormat="1" ht="12">
      <c r="A69" s="257">
        <v>2013809</v>
      </c>
      <c r="B69" s="257" t="s">
        <v>284</v>
      </c>
      <c r="C69" s="258">
        <v>714900</v>
      </c>
      <c r="D69" s="258">
        <v>0</v>
      </c>
      <c r="E69" s="258">
        <v>714900</v>
      </c>
    </row>
    <row r="70" spans="1:5" s="239" customFormat="1" ht="12">
      <c r="A70" s="257">
        <v>2013850</v>
      </c>
      <c r="B70" s="257" t="s">
        <v>285</v>
      </c>
      <c r="C70" s="258">
        <v>2626253.32</v>
      </c>
      <c r="D70" s="258">
        <v>2026253.32</v>
      </c>
      <c r="E70" s="258">
        <v>600000</v>
      </c>
    </row>
    <row r="71" spans="1:5" s="239" customFormat="1" ht="12">
      <c r="A71" s="257">
        <v>204</v>
      </c>
      <c r="B71" s="257" t="s">
        <v>286</v>
      </c>
      <c r="C71" s="258">
        <v>111980222.52</v>
      </c>
      <c r="D71" s="258">
        <v>64262622.52</v>
      </c>
      <c r="E71" s="258">
        <v>47717600</v>
      </c>
    </row>
    <row r="72" spans="1:5" s="239" customFormat="1" ht="12">
      <c r="A72" s="257">
        <v>20401</v>
      </c>
      <c r="B72" s="257" t="s">
        <v>287</v>
      </c>
      <c r="C72" s="258">
        <v>3650000</v>
      </c>
      <c r="D72" s="258">
        <v>0</v>
      </c>
      <c r="E72" s="258">
        <v>3650000</v>
      </c>
    </row>
    <row r="73" spans="1:5" s="239" customFormat="1" ht="12">
      <c r="A73" s="257">
        <v>2040101</v>
      </c>
      <c r="B73" s="257" t="s">
        <v>288</v>
      </c>
      <c r="C73" s="258">
        <v>3650000</v>
      </c>
      <c r="D73" s="258">
        <v>0</v>
      </c>
      <c r="E73" s="258">
        <v>3650000</v>
      </c>
    </row>
    <row r="74" spans="1:5" s="239" customFormat="1" ht="12">
      <c r="A74" s="257">
        <v>20402</v>
      </c>
      <c r="B74" s="257" t="s">
        <v>289</v>
      </c>
      <c r="C74" s="258">
        <v>74021932.52</v>
      </c>
      <c r="D74" s="258">
        <v>42570832.52</v>
      </c>
      <c r="E74" s="258">
        <v>31451100</v>
      </c>
    </row>
    <row r="75" spans="1:5" s="239" customFormat="1" ht="12">
      <c r="A75" s="257">
        <v>2040201</v>
      </c>
      <c r="B75" s="257" t="s">
        <v>290</v>
      </c>
      <c r="C75" s="258">
        <v>47280832.52</v>
      </c>
      <c r="D75" s="258">
        <v>42570832.52</v>
      </c>
      <c r="E75" s="258">
        <v>4710000</v>
      </c>
    </row>
    <row r="76" spans="1:5" s="239" customFormat="1" ht="12">
      <c r="A76" s="257">
        <v>2040202</v>
      </c>
      <c r="B76" s="257" t="s">
        <v>291</v>
      </c>
      <c r="C76" s="258">
        <v>26741100</v>
      </c>
      <c r="D76" s="258">
        <v>0</v>
      </c>
      <c r="E76" s="258">
        <v>26741100</v>
      </c>
    </row>
    <row r="77" spans="1:5" s="239" customFormat="1" ht="12">
      <c r="A77" s="257">
        <v>20404</v>
      </c>
      <c r="B77" s="257" t="s">
        <v>292</v>
      </c>
      <c r="C77" s="258">
        <v>10623000</v>
      </c>
      <c r="D77" s="258">
        <v>7473000</v>
      </c>
      <c r="E77" s="258">
        <v>3150000</v>
      </c>
    </row>
    <row r="78" spans="1:5" s="239" customFormat="1" ht="12">
      <c r="A78" s="257">
        <v>2040401</v>
      </c>
      <c r="B78" s="257" t="s">
        <v>293</v>
      </c>
      <c r="C78" s="258">
        <v>7458400</v>
      </c>
      <c r="D78" s="258">
        <v>6908400</v>
      </c>
      <c r="E78" s="258">
        <v>550000</v>
      </c>
    </row>
    <row r="79" spans="1:5" s="239" customFormat="1" ht="12">
      <c r="A79" s="257">
        <v>2040402</v>
      </c>
      <c r="B79" s="257" t="s">
        <v>294</v>
      </c>
      <c r="C79" s="258">
        <v>464600</v>
      </c>
      <c r="D79" s="258">
        <v>464600</v>
      </c>
      <c r="E79" s="258">
        <v>0</v>
      </c>
    </row>
    <row r="80" spans="1:5" s="239" customFormat="1" ht="12">
      <c r="A80" s="257">
        <v>2040409</v>
      </c>
      <c r="B80" s="257" t="s">
        <v>295</v>
      </c>
      <c r="C80" s="258">
        <v>2600000</v>
      </c>
      <c r="D80" s="258">
        <v>0</v>
      </c>
      <c r="E80" s="258">
        <v>2600000</v>
      </c>
    </row>
    <row r="81" spans="1:5" s="239" customFormat="1" ht="12">
      <c r="A81" s="257">
        <v>2040499</v>
      </c>
      <c r="B81" s="257" t="s">
        <v>296</v>
      </c>
      <c r="C81" s="258">
        <v>100000</v>
      </c>
      <c r="D81" s="258">
        <v>100000</v>
      </c>
      <c r="E81" s="258">
        <v>0</v>
      </c>
    </row>
    <row r="82" spans="1:5" s="239" customFormat="1" ht="12">
      <c r="A82" s="257">
        <v>20405</v>
      </c>
      <c r="B82" s="257" t="s">
        <v>297</v>
      </c>
      <c r="C82" s="258">
        <v>18255705.8</v>
      </c>
      <c r="D82" s="258">
        <v>10034205.8</v>
      </c>
      <c r="E82" s="258">
        <v>8221500</v>
      </c>
    </row>
    <row r="83" spans="1:5" s="239" customFormat="1" ht="12">
      <c r="A83" s="257">
        <v>2040501</v>
      </c>
      <c r="B83" s="257" t="s">
        <v>298</v>
      </c>
      <c r="C83" s="258">
        <v>18255705.8</v>
      </c>
      <c r="D83" s="258">
        <v>10034205.8</v>
      </c>
      <c r="E83" s="258">
        <v>8221500</v>
      </c>
    </row>
    <row r="84" spans="1:5" s="239" customFormat="1" ht="12">
      <c r="A84" s="257">
        <v>20406</v>
      </c>
      <c r="B84" s="257" t="s">
        <v>299</v>
      </c>
      <c r="C84" s="258">
        <v>5384584.2</v>
      </c>
      <c r="D84" s="258">
        <v>4184584.2</v>
      </c>
      <c r="E84" s="258">
        <v>1200000</v>
      </c>
    </row>
    <row r="85" spans="1:5" s="239" customFormat="1" ht="12">
      <c r="A85" s="257">
        <v>2040601</v>
      </c>
      <c r="B85" s="257" t="s">
        <v>300</v>
      </c>
      <c r="C85" s="258">
        <v>2534889</v>
      </c>
      <c r="D85" s="258">
        <v>2534889</v>
      </c>
      <c r="E85" s="258">
        <v>0</v>
      </c>
    </row>
    <row r="86" spans="1:5" s="239" customFormat="1" ht="12">
      <c r="A86" s="257">
        <v>2040604</v>
      </c>
      <c r="B86" s="257" t="s">
        <v>301</v>
      </c>
      <c r="C86" s="258">
        <v>180000</v>
      </c>
      <c r="D86" s="258">
        <v>0</v>
      </c>
      <c r="E86" s="258">
        <v>180000</v>
      </c>
    </row>
    <row r="87" spans="1:5" s="239" customFormat="1" ht="12">
      <c r="A87" s="257">
        <v>2040605</v>
      </c>
      <c r="B87" s="257" t="s">
        <v>302</v>
      </c>
      <c r="C87" s="258">
        <v>150000</v>
      </c>
      <c r="D87" s="258">
        <v>0</v>
      </c>
      <c r="E87" s="258">
        <v>150000</v>
      </c>
    </row>
    <row r="88" spans="1:5" s="239" customFormat="1" ht="12">
      <c r="A88" s="257">
        <v>2040607</v>
      </c>
      <c r="B88" s="257" t="s">
        <v>303</v>
      </c>
      <c r="C88" s="258">
        <v>50000</v>
      </c>
      <c r="D88" s="258">
        <v>0</v>
      </c>
      <c r="E88" s="258">
        <v>50000</v>
      </c>
    </row>
    <row r="89" spans="1:5" s="239" customFormat="1" ht="12">
      <c r="A89" s="257">
        <v>2040610</v>
      </c>
      <c r="B89" s="257" t="s">
        <v>304</v>
      </c>
      <c r="C89" s="258">
        <v>220000</v>
      </c>
      <c r="D89" s="258">
        <v>0</v>
      </c>
      <c r="E89" s="258">
        <v>220000</v>
      </c>
    </row>
    <row r="90" spans="1:5" s="239" customFormat="1" ht="12">
      <c r="A90" s="257">
        <v>2040612</v>
      </c>
      <c r="B90" s="257" t="s">
        <v>305</v>
      </c>
      <c r="C90" s="258">
        <v>600000</v>
      </c>
      <c r="D90" s="258">
        <v>0</v>
      </c>
      <c r="E90" s="258">
        <v>600000</v>
      </c>
    </row>
    <row r="91" spans="1:5" s="239" customFormat="1" ht="12">
      <c r="A91" s="257">
        <v>2040650</v>
      </c>
      <c r="B91" s="257" t="s">
        <v>306</v>
      </c>
      <c r="C91" s="258">
        <v>1649695.2</v>
      </c>
      <c r="D91" s="258">
        <v>1649695.2</v>
      </c>
      <c r="E91" s="258">
        <v>0</v>
      </c>
    </row>
    <row r="92" spans="1:5" s="239" customFormat="1" ht="12">
      <c r="A92" s="257">
        <v>20409</v>
      </c>
      <c r="B92" s="257" t="s">
        <v>307</v>
      </c>
      <c r="C92" s="258">
        <v>45000</v>
      </c>
      <c r="D92" s="258">
        <v>0</v>
      </c>
      <c r="E92" s="258">
        <v>45000</v>
      </c>
    </row>
    <row r="93" spans="1:5" s="239" customFormat="1" ht="12">
      <c r="A93" s="257">
        <v>2040901</v>
      </c>
      <c r="B93" s="257" t="s">
        <v>308</v>
      </c>
      <c r="C93" s="258">
        <v>45000</v>
      </c>
      <c r="D93" s="258">
        <v>0</v>
      </c>
      <c r="E93" s="258">
        <v>45000</v>
      </c>
    </row>
    <row r="94" spans="1:5" s="239" customFormat="1" ht="12">
      <c r="A94" s="257">
        <v>205</v>
      </c>
      <c r="B94" s="257" t="s">
        <v>309</v>
      </c>
      <c r="C94" s="258">
        <v>296124417.62</v>
      </c>
      <c r="D94" s="258">
        <v>245427565.62</v>
      </c>
      <c r="E94" s="258">
        <v>50696852</v>
      </c>
    </row>
    <row r="95" spans="1:5" s="239" customFormat="1" ht="12">
      <c r="A95" s="257">
        <v>20501</v>
      </c>
      <c r="B95" s="257" t="s">
        <v>310</v>
      </c>
      <c r="C95" s="258">
        <v>9944837</v>
      </c>
      <c r="D95" s="258">
        <v>8401937</v>
      </c>
      <c r="E95" s="258">
        <v>1542900</v>
      </c>
    </row>
    <row r="96" spans="1:5" s="239" customFormat="1" ht="12">
      <c r="A96" s="257">
        <v>2050101</v>
      </c>
      <c r="B96" s="257" t="s">
        <v>311</v>
      </c>
      <c r="C96" s="258">
        <v>9944837</v>
      </c>
      <c r="D96" s="258">
        <v>8401937</v>
      </c>
      <c r="E96" s="258">
        <v>1542900</v>
      </c>
    </row>
    <row r="97" spans="1:5" s="239" customFormat="1" ht="12">
      <c r="A97" s="257">
        <v>20502</v>
      </c>
      <c r="B97" s="257" t="s">
        <v>312</v>
      </c>
      <c r="C97" s="258">
        <v>263184318.5</v>
      </c>
      <c r="D97" s="258">
        <v>224187566.5</v>
      </c>
      <c r="E97" s="258">
        <v>38996752</v>
      </c>
    </row>
    <row r="98" spans="1:5" s="239" customFormat="1" ht="12">
      <c r="A98" s="257">
        <v>2050201</v>
      </c>
      <c r="B98" s="257" t="s">
        <v>313</v>
      </c>
      <c r="C98" s="258">
        <v>5474022</v>
      </c>
      <c r="D98" s="258">
        <v>1222022</v>
      </c>
      <c r="E98" s="258">
        <v>4252000</v>
      </c>
    </row>
    <row r="99" spans="1:5" s="239" customFormat="1" ht="12">
      <c r="A99" s="257">
        <v>2050202</v>
      </c>
      <c r="B99" s="257" t="s">
        <v>314</v>
      </c>
      <c r="C99" s="258">
        <v>157945627.2</v>
      </c>
      <c r="D99" s="258">
        <v>132092875.2</v>
      </c>
      <c r="E99" s="258">
        <v>25852752</v>
      </c>
    </row>
    <row r="100" spans="1:5" s="239" customFormat="1" ht="12">
      <c r="A100" s="257">
        <v>2050203</v>
      </c>
      <c r="B100" s="257" t="s">
        <v>315</v>
      </c>
      <c r="C100" s="258">
        <v>70653069.3</v>
      </c>
      <c r="D100" s="258">
        <v>68053069.3</v>
      </c>
      <c r="E100" s="258">
        <v>2600000</v>
      </c>
    </row>
    <row r="101" spans="1:5" s="239" customFormat="1" ht="12">
      <c r="A101" s="257">
        <v>2050204</v>
      </c>
      <c r="B101" s="257" t="s">
        <v>316</v>
      </c>
      <c r="C101" s="258">
        <v>24289600</v>
      </c>
      <c r="D101" s="258">
        <v>22819600</v>
      </c>
      <c r="E101" s="258">
        <v>1470000</v>
      </c>
    </row>
    <row r="102" spans="1:5" s="239" customFormat="1" ht="12">
      <c r="A102" s="257">
        <v>2050205</v>
      </c>
      <c r="B102" s="257" t="s">
        <v>317</v>
      </c>
      <c r="C102" s="258">
        <v>16300</v>
      </c>
      <c r="D102" s="258">
        <v>0</v>
      </c>
      <c r="E102" s="258">
        <v>16300</v>
      </c>
    </row>
    <row r="103" spans="1:5" s="239" customFormat="1" ht="12">
      <c r="A103" s="257">
        <v>2050299</v>
      </c>
      <c r="B103" s="257" t="s">
        <v>318</v>
      </c>
      <c r="C103" s="258">
        <v>4805700</v>
      </c>
      <c r="D103" s="258">
        <v>0</v>
      </c>
      <c r="E103" s="258">
        <v>4805700</v>
      </c>
    </row>
    <row r="104" spans="1:5" s="239" customFormat="1" ht="12">
      <c r="A104" s="257">
        <v>20503</v>
      </c>
      <c r="B104" s="257" t="s">
        <v>319</v>
      </c>
      <c r="C104" s="258">
        <v>5369713</v>
      </c>
      <c r="D104" s="258">
        <v>5012513</v>
      </c>
      <c r="E104" s="258">
        <v>357200</v>
      </c>
    </row>
    <row r="105" spans="1:5" s="239" customFormat="1" ht="12">
      <c r="A105" s="257">
        <v>2050304</v>
      </c>
      <c r="B105" s="257" t="s">
        <v>320</v>
      </c>
      <c r="C105" s="258">
        <v>5369713</v>
      </c>
      <c r="D105" s="258">
        <v>5012513</v>
      </c>
      <c r="E105" s="258">
        <v>357200</v>
      </c>
    </row>
    <row r="106" spans="1:5" s="239" customFormat="1" ht="12">
      <c r="A106" s="257">
        <v>20507</v>
      </c>
      <c r="B106" s="257" t="s">
        <v>321</v>
      </c>
      <c r="C106" s="258">
        <v>2619300</v>
      </c>
      <c r="D106" s="258">
        <v>2619300</v>
      </c>
      <c r="E106" s="258">
        <v>0</v>
      </c>
    </row>
    <row r="107" spans="1:5" s="239" customFormat="1" ht="12">
      <c r="A107" s="257">
        <v>2050701</v>
      </c>
      <c r="B107" s="257" t="s">
        <v>322</v>
      </c>
      <c r="C107" s="258">
        <v>2619300</v>
      </c>
      <c r="D107" s="258">
        <v>2619300</v>
      </c>
      <c r="E107" s="258">
        <v>0</v>
      </c>
    </row>
    <row r="108" spans="1:5" s="239" customFormat="1" ht="12">
      <c r="A108" s="257">
        <v>20508</v>
      </c>
      <c r="B108" s="257" t="s">
        <v>323</v>
      </c>
      <c r="C108" s="258">
        <v>5206249.12</v>
      </c>
      <c r="D108" s="258">
        <v>5206249.12</v>
      </c>
      <c r="E108" s="258">
        <v>0</v>
      </c>
    </row>
    <row r="109" spans="1:5" s="239" customFormat="1" ht="12">
      <c r="A109" s="257">
        <v>2050801</v>
      </c>
      <c r="B109" s="257" t="s">
        <v>324</v>
      </c>
      <c r="C109" s="258">
        <v>2952058</v>
      </c>
      <c r="D109" s="258">
        <v>2952058</v>
      </c>
      <c r="E109" s="258">
        <v>0</v>
      </c>
    </row>
    <row r="110" spans="1:5" s="239" customFormat="1" ht="12">
      <c r="A110" s="257">
        <v>2050802</v>
      </c>
      <c r="B110" s="257" t="s">
        <v>325</v>
      </c>
      <c r="C110" s="258">
        <v>2254191.12</v>
      </c>
      <c r="D110" s="258">
        <v>2254191.12</v>
      </c>
      <c r="E110" s="258">
        <v>0</v>
      </c>
    </row>
    <row r="111" spans="1:5" s="239" customFormat="1" ht="12">
      <c r="A111" s="257">
        <v>20509</v>
      </c>
      <c r="B111" s="257" t="s">
        <v>326</v>
      </c>
      <c r="C111" s="258">
        <v>9800000</v>
      </c>
      <c r="D111" s="258">
        <v>0</v>
      </c>
      <c r="E111" s="258">
        <v>9800000</v>
      </c>
    </row>
    <row r="112" spans="1:5" s="239" customFormat="1" ht="12">
      <c r="A112" s="257">
        <v>2050902</v>
      </c>
      <c r="B112" s="257" t="s">
        <v>327</v>
      </c>
      <c r="C112" s="258">
        <v>9800000</v>
      </c>
      <c r="D112" s="258">
        <v>0</v>
      </c>
      <c r="E112" s="258">
        <v>9800000</v>
      </c>
    </row>
    <row r="113" spans="1:5" s="239" customFormat="1" ht="12">
      <c r="A113" s="257">
        <v>206</v>
      </c>
      <c r="B113" s="257" t="s">
        <v>328</v>
      </c>
      <c r="C113" s="258">
        <v>1220661.72</v>
      </c>
      <c r="D113" s="258">
        <v>854091.72</v>
      </c>
      <c r="E113" s="258">
        <v>366570</v>
      </c>
    </row>
    <row r="114" spans="1:5" s="239" customFormat="1" ht="12">
      <c r="A114" s="257">
        <v>20601</v>
      </c>
      <c r="B114" s="257" t="s">
        <v>329</v>
      </c>
      <c r="C114" s="258">
        <v>30000</v>
      </c>
      <c r="D114" s="258">
        <v>0</v>
      </c>
      <c r="E114" s="258">
        <v>30000</v>
      </c>
    </row>
    <row r="115" spans="1:5" s="239" customFormat="1" ht="12">
      <c r="A115" s="257">
        <v>2060101</v>
      </c>
      <c r="B115" s="257" t="s">
        <v>330</v>
      </c>
      <c r="C115" s="258">
        <v>30000</v>
      </c>
      <c r="D115" s="258">
        <v>0</v>
      </c>
      <c r="E115" s="258">
        <v>30000</v>
      </c>
    </row>
    <row r="116" spans="1:5" s="239" customFormat="1" ht="12">
      <c r="A116" s="257">
        <v>20602</v>
      </c>
      <c r="B116" s="257" t="s">
        <v>331</v>
      </c>
      <c r="C116" s="258">
        <v>231000</v>
      </c>
      <c r="D116" s="258">
        <v>25000</v>
      </c>
      <c r="E116" s="258">
        <v>206000</v>
      </c>
    </row>
    <row r="117" spans="1:5" s="239" customFormat="1" ht="12">
      <c r="A117" s="257">
        <v>2060201</v>
      </c>
      <c r="B117" s="257" t="s">
        <v>332</v>
      </c>
      <c r="C117" s="258">
        <v>231000</v>
      </c>
      <c r="D117" s="258">
        <v>25000</v>
      </c>
      <c r="E117" s="258">
        <v>206000</v>
      </c>
    </row>
    <row r="118" spans="1:5" s="239" customFormat="1" ht="12">
      <c r="A118" s="257">
        <v>20607</v>
      </c>
      <c r="B118" s="257" t="s">
        <v>333</v>
      </c>
      <c r="C118" s="258">
        <v>959661.72</v>
      </c>
      <c r="D118" s="258">
        <v>829091.72</v>
      </c>
      <c r="E118" s="258">
        <v>130570</v>
      </c>
    </row>
    <row r="119" spans="1:5" s="239" customFormat="1" ht="12">
      <c r="A119" s="257">
        <v>2060701</v>
      </c>
      <c r="B119" s="257" t="s">
        <v>334</v>
      </c>
      <c r="C119" s="258">
        <v>829091.72</v>
      </c>
      <c r="D119" s="258">
        <v>829091.72</v>
      </c>
      <c r="E119" s="258">
        <v>0</v>
      </c>
    </row>
    <row r="120" spans="1:5" s="239" customFormat="1" ht="12">
      <c r="A120" s="257">
        <v>2060702</v>
      </c>
      <c r="B120" s="257" t="s">
        <v>335</v>
      </c>
      <c r="C120" s="258">
        <v>130570</v>
      </c>
      <c r="D120" s="258">
        <v>0</v>
      </c>
      <c r="E120" s="258">
        <v>130570</v>
      </c>
    </row>
    <row r="121" spans="1:5" s="239" customFormat="1" ht="12">
      <c r="A121" s="257">
        <v>207</v>
      </c>
      <c r="B121" s="257" t="s">
        <v>336</v>
      </c>
      <c r="C121" s="258">
        <v>17408414</v>
      </c>
      <c r="D121" s="258">
        <v>11088114</v>
      </c>
      <c r="E121" s="258">
        <v>6320300</v>
      </c>
    </row>
    <row r="122" spans="1:5" s="239" customFormat="1" ht="12">
      <c r="A122" s="257">
        <v>20701</v>
      </c>
      <c r="B122" s="257" t="s">
        <v>337</v>
      </c>
      <c r="C122" s="258">
        <v>8875214</v>
      </c>
      <c r="D122" s="258">
        <v>6572114</v>
      </c>
      <c r="E122" s="258">
        <v>2303100</v>
      </c>
    </row>
    <row r="123" spans="1:5" s="239" customFormat="1" ht="12">
      <c r="A123" s="257">
        <v>2070101</v>
      </c>
      <c r="B123" s="257" t="s">
        <v>338</v>
      </c>
      <c r="C123" s="258">
        <v>5688493.2</v>
      </c>
      <c r="D123" s="258">
        <v>4348493.2</v>
      </c>
      <c r="E123" s="258">
        <v>1340000</v>
      </c>
    </row>
    <row r="124" spans="1:5" s="239" customFormat="1" ht="12">
      <c r="A124" s="257">
        <v>2070103</v>
      </c>
      <c r="B124" s="257" t="s">
        <v>339</v>
      </c>
      <c r="C124" s="258">
        <v>1922620.8</v>
      </c>
      <c r="D124" s="258">
        <v>1922620.8</v>
      </c>
      <c r="E124" s="258">
        <v>0</v>
      </c>
    </row>
    <row r="125" spans="1:5" s="239" customFormat="1" ht="12">
      <c r="A125" s="257">
        <v>2070104</v>
      </c>
      <c r="B125" s="257" t="s">
        <v>340</v>
      </c>
      <c r="C125" s="258">
        <v>50000</v>
      </c>
      <c r="D125" s="258">
        <v>0</v>
      </c>
      <c r="E125" s="258">
        <v>50000</v>
      </c>
    </row>
    <row r="126" spans="1:5" s="239" customFormat="1" ht="12">
      <c r="A126" s="257">
        <v>2070108</v>
      </c>
      <c r="B126" s="257" t="s">
        <v>341</v>
      </c>
      <c r="C126" s="258">
        <v>50000</v>
      </c>
      <c r="D126" s="258">
        <v>50000</v>
      </c>
      <c r="E126" s="258">
        <v>0</v>
      </c>
    </row>
    <row r="127" spans="1:5" s="239" customFormat="1" ht="12">
      <c r="A127" s="257">
        <v>2070109</v>
      </c>
      <c r="B127" s="257" t="s">
        <v>342</v>
      </c>
      <c r="C127" s="258">
        <v>545000</v>
      </c>
      <c r="D127" s="258">
        <v>180000</v>
      </c>
      <c r="E127" s="258">
        <v>365000</v>
      </c>
    </row>
    <row r="128" spans="1:5" s="239" customFormat="1" ht="12">
      <c r="A128" s="257">
        <v>2070111</v>
      </c>
      <c r="B128" s="257" t="s">
        <v>343</v>
      </c>
      <c r="C128" s="258">
        <v>20000</v>
      </c>
      <c r="D128" s="258">
        <v>0</v>
      </c>
      <c r="E128" s="258">
        <v>20000</v>
      </c>
    </row>
    <row r="129" spans="1:5" s="239" customFormat="1" ht="12">
      <c r="A129" s="257">
        <v>2070112</v>
      </c>
      <c r="B129" s="257" t="s">
        <v>344</v>
      </c>
      <c r="C129" s="258">
        <v>335000</v>
      </c>
      <c r="D129" s="258">
        <v>71000</v>
      </c>
      <c r="E129" s="258">
        <v>264000</v>
      </c>
    </row>
    <row r="130" spans="1:5" s="239" customFormat="1" ht="12">
      <c r="A130" s="257">
        <v>2070199</v>
      </c>
      <c r="B130" s="257" t="s">
        <v>345</v>
      </c>
      <c r="C130" s="258">
        <v>264100</v>
      </c>
      <c r="D130" s="258">
        <v>0</v>
      </c>
      <c r="E130" s="258">
        <v>264100</v>
      </c>
    </row>
    <row r="131" spans="1:5" s="239" customFormat="1" ht="12">
      <c r="A131" s="257">
        <v>20702</v>
      </c>
      <c r="B131" s="257" t="s">
        <v>346</v>
      </c>
      <c r="C131" s="258">
        <v>170000</v>
      </c>
      <c r="D131" s="258">
        <v>40000</v>
      </c>
      <c r="E131" s="258">
        <v>130000</v>
      </c>
    </row>
    <row r="132" spans="1:5" s="239" customFormat="1" ht="12">
      <c r="A132" s="257">
        <v>2070205</v>
      </c>
      <c r="B132" s="257" t="s">
        <v>347</v>
      </c>
      <c r="C132" s="258">
        <v>170000</v>
      </c>
      <c r="D132" s="258">
        <v>40000</v>
      </c>
      <c r="E132" s="258">
        <v>130000</v>
      </c>
    </row>
    <row r="133" spans="1:5" s="239" customFormat="1" ht="12">
      <c r="A133" s="257">
        <v>20703</v>
      </c>
      <c r="B133" s="257" t="s">
        <v>348</v>
      </c>
      <c r="C133" s="258">
        <v>3547200</v>
      </c>
      <c r="D133" s="258">
        <v>0</v>
      </c>
      <c r="E133" s="258">
        <v>3547200</v>
      </c>
    </row>
    <row r="134" spans="1:5" s="239" customFormat="1" ht="12">
      <c r="A134" s="257">
        <v>2070399</v>
      </c>
      <c r="B134" s="257" t="s">
        <v>349</v>
      </c>
      <c r="C134" s="258">
        <v>3547200</v>
      </c>
      <c r="D134" s="258">
        <v>0</v>
      </c>
      <c r="E134" s="258">
        <v>3547200</v>
      </c>
    </row>
    <row r="135" spans="1:5" s="239" customFormat="1" ht="12">
      <c r="A135" s="257">
        <v>20708</v>
      </c>
      <c r="B135" s="257" t="s">
        <v>350</v>
      </c>
      <c r="C135" s="258">
        <v>4816000</v>
      </c>
      <c r="D135" s="258">
        <v>4476000</v>
      </c>
      <c r="E135" s="258">
        <v>340000</v>
      </c>
    </row>
    <row r="136" spans="1:5" s="239" customFormat="1" ht="12">
      <c r="A136" s="257">
        <v>2070801</v>
      </c>
      <c r="B136" s="257" t="s">
        <v>280</v>
      </c>
      <c r="C136" s="258">
        <v>4816000</v>
      </c>
      <c r="D136" s="258">
        <v>4476000</v>
      </c>
      <c r="E136" s="258">
        <v>340000</v>
      </c>
    </row>
    <row r="137" spans="1:5" s="239" customFormat="1" ht="12">
      <c r="A137" s="257">
        <v>208</v>
      </c>
      <c r="B137" s="257" t="s">
        <v>351</v>
      </c>
      <c r="C137" s="258">
        <v>162327733.9</v>
      </c>
      <c r="D137" s="258">
        <v>24639907.9</v>
      </c>
      <c r="E137" s="258">
        <v>137687826</v>
      </c>
    </row>
    <row r="138" spans="1:5" s="239" customFormat="1" ht="12">
      <c r="A138" s="257">
        <v>20801</v>
      </c>
      <c r="B138" s="257" t="s">
        <v>352</v>
      </c>
      <c r="C138" s="258">
        <v>26012360.8</v>
      </c>
      <c r="D138" s="258">
        <v>14851334.8</v>
      </c>
      <c r="E138" s="258">
        <v>11161026</v>
      </c>
    </row>
    <row r="139" spans="1:5" s="239" customFormat="1" ht="12">
      <c r="A139" s="257">
        <v>2080101</v>
      </c>
      <c r="B139" s="257" t="s">
        <v>353</v>
      </c>
      <c r="C139" s="258">
        <v>13198516</v>
      </c>
      <c r="D139" s="258">
        <v>12203516</v>
      </c>
      <c r="E139" s="258">
        <v>995000</v>
      </c>
    </row>
    <row r="140" spans="1:5" s="239" customFormat="1" ht="12">
      <c r="A140" s="257">
        <v>2080102</v>
      </c>
      <c r="B140" s="257" t="s">
        <v>354</v>
      </c>
      <c r="C140" s="258">
        <v>1079700</v>
      </c>
      <c r="D140" s="258">
        <v>1079700</v>
      </c>
      <c r="E140" s="258">
        <v>0</v>
      </c>
    </row>
    <row r="141" spans="1:5" s="239" customFormat="1" ht="12">
      <c r="A141" s="257">
        <v>2080103</v>
      </c>
      <c r="B141" s="257" t="s">
        <v>355</v>
      </c>
      <c r="C141" s="258">
        <v>5498118.8</v>
      </c>
      <c r="D141" s="258">
        <v>1568118.8</v>
      </c>
      <c r="E141" s="258">
        <v>3930000</v>
      </c>
    </row>
    <row r="142" spans="1:5" s="239" customFormat="1" ht="12">
      <c r="A142" s="257">
        <v>2080104</v>
      </c>
      <c r="B142" s="257" t="s">
        <v>356</v>
      </c>
      <c r="C142" s="258">
        <v>276000</v>
      </c>
      <c r="D142" s="258">
        <v>0</v>
      </c>
      <c r="E142" s="258">
        <v>276000</v>
      </c>
    </row>
    <row r="143" spans="1:5" s="239" customFormat="1" ht="12">
      <c r="A143" s="257">
        <v>2080105</v>
      </c>
      <c r="B143" s="257" t="s">
        <v>357</v>
      </c>
      <c r="C143" s="258">
        <v>850000</v>
      </c>
      <c r="D143" s="258">
        <v>0</v>
      </c>
      <c r="E143" s="258">
        <v>850000</v>
      </c>
    </row>
    <row r="144" spans="1:5" s="239" customFormat="1" ht="12">
      <c r="A144" s="257">
        <v>2080107</v>
      </c>
      <c r="B144" s="257" t="s">
        <v>358</v>
      </c>
      <c r="C144" s="258">
        <v>590000</v>
      </c>
      <c r="D144" s="258">
        <v>0</v>
      </c>
      <c r="E144" s="258">
        <v>590000</v>
      </c>
    </row>
    <row r="145" spans="1:5" s="239" customFormat="1" ht="12">
      <c r="A145" s="257">
        <v>2080108</v>
      </c>
      <c r="B145" s="257" t="s">
        <v>359</v>
      </c>
      <c r="C145" s="258">
        <v>155000</v>
      </c>
      <c r="D145" s="258">
        <v>0</v>
      </c>
      <c r="E145" s="258">
        <v>155000</v>
      </c>
    </row>
    <row r="146" spans="1:5" s="239" customFormat="1" ht="12">
      <c r="A146" s="257">
        <v>2080109</v>
      </c>
      <c r="B146" s="257" t="s">
        <v>360</v>
      </c>
      <c r="C146" s="258">
        <v>2200026</v>
      </c>
      <c r="D146" s="258">
        <v>0</v>
      </c>
      <c r="E146" s="258">
        <v>2200026</v>
      </c>
    </row>
    <row r="147" spans="1:5" s="239" customFormat="1" ht="12">
      <c r="A147" s="257">
        <v>2080111</v>
      </c>
      <c r="B147" s="257" t="s">
        <v>361</v>
      </c>
      <c r="C147" s="258">
        <v>1980000</v>
      </c>
      <c r="D147" s="258">
        <v>0</v>
      </c>
      <c r="E147" s="258">
        <v>1980000</v>
      </c>
    </row>
    <row r="148" spans="1:5" s="239" customFormat="1" ht="12">
      <c r="A148" s="257">
        <v>2080112</v>
      </c>
      <c r="B148" s="257" t="s">
        <v>362</v>
      </c>
      <c r="C148" s="258">
        <v>185000</v>
      </c>
      <c r="D148" s="258">
        <v>0</v>
      </c>
      <c r="E148" s="258">
        <v>185000</v>
      </c>
    </row>
    <row r="149" spans="1:5" s="239" customFormat="1" ht="12">
      <c r="A149" s="257">
        <v>20802</v>
      </c>
      <c r="B149" s="257" t="s">
        <v>363</v>
      </c>
      <c r="C149" s="258">
        <v>10144218</v>
      </c>
      <c r="D149" s="258">
        <v>5253918</v>
      </c>
      <c r="E149" s="258">
        <v>4890300</v>
      </c>
    </row>
    <row r="150" spans="1:5" s="239" customFormat="1" ht="12">
      <c r="A150" s="257">
        <v>2080201</v>
      </c>
      <c r="B150" s="257" t="s">
        <v>364</v>
      </c>
      <c r="C150" s="258">
        <v>5403818</v>
      </c>
      <c r="D150" s="258">
        <v>3158018</v>
      </c>
      <c r="E150" s="258">
        <v>2245800</v>
      </c>
    </row>
    <row r="151" spans="1:5" s="239" customFormat="1" ht="12">
      <c r="A151" s="257">
        <v>2080203</v>
      </c>
      <c r="B151" s="257" t="s">
        <v>365</v>
      </c>
      <c r="C151" s="258">
        <v>147800</v>
      </c>
      <c r="D151" s="258">
        <v>127800</v>
      </c>
      <c r="E151" s="258">
        <v>20000</v>
      </c>
    </row>
    <row r="152" spans="1:5" s="239" customFormat="1" ht="12">
      <c r="A152" s="257">
        <v>2080207</v>
      </c>
      <c r="B152" s="257" t="s">
        <v>366</v>
      </c>
      <c r="C152" s="258">
        <v>1944500</v>
      </c>
      <c r="D152" s="258">
        <v>0</v>
      </c>
      <c r="E152" s="258">
        <v>1944500</v>
      </c>
    </row>
    <row r="153" spans="1:5" s="239" customFormat="1" ht="12">
      <c r="A153" s="257">
        <v>2080208</v>
      </c>
      <c r="B153" s="257" t="s">
        <v>367</v>
      </c>
      <c r="C153" s="258">
        <v>600000</v>
      </c>
      <c r="D153" s="258">
        <v>600000</v>
      </c>
      <c r="E153" s="258">
        <v>0</v>
      </c>
    </row>
    <row r="154" spans="1:5" s="239" customFormat="1" ht="12">
      <c r="A154" s="257">
        <v>2080299</v>
      </c>
      <c r="B154" s="257" t="s">
        <v>368</v>
      </c>
      <c r="C154" s="258">
        <v>2048100</v>
      </c>
      <c r="D154" s="258">
        <v>1368100</v>
      </c>
      <c r="E154" s="258">
        <v>680000</v>
      </c>
    </row>
    <row r="155" spans="1:5" s="239" customFormat="1" ht="12">
      <c r="A155" s="257">
        <v>20805</v>
      </c>
      <c r="B155" s="257" t="s">
        <v>369</v>
      </c>
      <c r="C155" s="258">
        <v>65748164.66</v>
      </c>
      <c r="D155" s="258">
        <v>2748164.66</v>
      </c>
      <c r="E155" s="258">
        <v>63000000</v>
      </c>
    </row>
    <row r="156" spans="1:5" s="239" customFormat="1" ht="12">
      <c r="A156" s="257">
        <v>2080501</v>
      </c>
      <c r="B156" s="257" t="s">
        <v>370</v>
      </c>
      <c r="C156" s="258">
        <v>2681164.66</v>
      </c>
      <c r="D156" s="258">
        <v>2681164.66</v>
      </c>
      <c r="E156" s="258">
        <v>0</v>
      </c>
    </row>
    <row r="157" spans="1:5" s="239" customFormat="1" ht="12">
      <c r="A157" s="257">
        <v>2080505</v>
      </c>
      <c r="B157" s="257" t="s">
        <v>371</v>
      </c>
      <c r="C157" s="258">
        <v>60000000</v>
      </c>
      <c r="D157" s="258">
        <v>0</v>
      </c>
      <c r="E157" s="258">
        <v>60000000</v>
      </c>
    </row>
    <row r="158" spans="1:5" s="239" customFormat="1" ht="12">
      <c r="A158" s="257">
        <v>2080506</v>
      </c>
      <c r="B158" s="257" t="s">
        <v>372</v>
      </c>
      <c r="C158" s="258">
        <v>3067000</v>
      </c>
      <c r="D158" s="258">
        <v>67000</v>
      </c>
      <c r="E158" s="258">
        <v>3000000</v>
      </c>
    </row>
    <row r="159" spans="1:5" s="239" customFormat="1" ht="12">
      <c r="A159" s="257">
        <v>20807</v>
      </c>
      <c r="B159" s="257" t="s">
        <v>373</v>
      </c>
      <c r="C159" s="258">
        <v>3000000</v>
      </c>
      <c r="D159" s="258">
        <v>0</v>
      </c>
      <c r="E159" s="258">
        <v>3000000</v>
      </c>
    </row>
    <row r="160" spans="1:5" s="239" customFormat="1" ht="12">
      <c r="A160" s="257">
        <v>2080705</v>
      </c>
      <c r="B160" s="257" t="s">
        <v>374</v>
      </c>
      <c r="C160" s="258">
        <v>3000000</v>
      </c>
      <c r="D160" s="258">
        <v>0</v>
      </c>
      <c r="E160" s="258">
        <v>3000000</v>
      </c>
    </row>
    <row r="161" spans="1:5" s="239" customFormat="1" ht="12">
      <c r="A161" s="257">
        <v>20808</v>
      </c>
      <c r="B161" s="257" t="s">
        <v>375</v>
      </c>
      <c r="C161" s="258">
        <v>12031526</v>
      </c>
      <c r="D161" s="258">
        <v>111526</v>
      </c>
      <c r="E161" s="258">
        <v>11920000</v>
      </c>
    </row>
    <row r="162" spans="1:5" s="239" customFormat="1" ht="12">
      <c r="A162" s="257">
        <v>2080801</v>
      </c>
      <c r="B162" s="257" t="s">
        <v>376</v>
      </c>
      <c r="C162" s="258">
        <v>190000</v>
      </c>
      <c r="D162" s="258">
        <v>0</v>
      </c>
      <c r="E162" s="258">
        <v>190000</v>
      </c>
    </row>
    <row r="163" spans="1:5" s="239" customFormat="1" ht="12">
      <c r="A163" s="257">
        <v>2080802</v>
      </c>
      <c r="B163" s="257" t="s">
        <v>377</v>
      </c>
      <c r="C163" s="258">
        <v>11180000</v>
      </c>
      <c r="D163" s="258">
        <v>0</v>
      </c>
      <c r="E163" s="258">
        <v>11180000</v>
      </c>
    </row>
    <row r="164" spans="1:5" s="239" customFormat="1" ht="12">
      <c r="A164" s="257">
        <v>2080805</v>
      </c>
      <c r="B164" s="257" t="s">
        <v>378</v>
      </c>
      <c r="C164" s="258">
        <v>661526</v>
      </c>
      <c r="D164" s="258">
        <v>111526</v>
      </c>
      <c r="E164" s="258">
        <v>550000</v>
      </c>
    </row>
    <row r="165" spans="1:5" s="239" customFormat="1" ht="12">
      <c r="A165" s="257">
        <v>20809</v>
      </c>
      <c r="B165" s="257" t="s">
        <v>379</v>
      </c>
      <c r="C165" s="258">
        <v>701000</v>
      </c>
      <c r="D165" s="258">
        <v>0</v>
      </c>
      <c r="E165" s="258">
        <v>701000</v>
      </c>
    </row>
    <row r="166" spans="1:5" s="239" customFormat="1" ht="12">
      <c r="A166" s="257">
        <v>2080901</v>
      </c>
      <c r="B166" s="257" t="s">
        <v>380</v>
      </c>
      <c r="C166" s="258">
        <v>581000</v>
      </c>
      <c r="D166" s="258">
        <v>0</v>
      </c>
      <c r="E166" s="258">
        <v>581000</v>
      </c>
    </row>
    <row r="167" spans="1:5" s="239" customFormat="1" ht="12">
      <c r="A167" s="257">
        <v>2080999</v>
      </c>
      <c r="B167" s="257" t="s">
        <v>381</v>
      </c>
      <c r="C167" s="258">
        <v>120000</v>
      </c>
      <c r="D167" s="258">
        <v>0</v>
      </c>
      <c r="E167" s="258">
        <v>120000</v>
      </c>
    </row>
    <row r="168" spans="1:5" s="239" customFormat="1" ht="12">
      <c r="A168" s="257">
        <v>20810</v>
      </c>
      <c r="B168" s="257" t="s">
        <v>382</v>
      </c>
      <c r="C168" s="258">
        <v>3989600</v>
      </c>
      <c r="D168" s="258">
        <v>20000</v>
      </c>
      <c r="E168" s="258">
        <v>3969600</v>
      </c>
    </row>
    <row r="169" spans="1:5" s="239" customFormat="1" ht="12">
      <c r="A169" s="257">
        <v>2081002</v>
      </c>
      <c r="B169" s="257" t="s">
        <v>383</v>
      </c>
      <c r="C169" s="258">
        <v>3989600</v>
      </c>
      <c r="D169" s="258">
        <v>20000</v>
      </c>
      <c r="E169" s="258">
        <v>3969600</v>
      </c>
    </row>
    <row r="170" spans="1:5" s="239" customFormat="1" ht="12">
      <c r="A170" s="257">
        <v>20811</v>
      </c>
      <c r="B170" s="257" t="s">
        <v>384</v>
      </c>
      <c r="C170" s="258">
        <v>14794994.4</v>
      </c>
      <c r="D170" s="258">
        <v>746594.4</v>
      </c>
      <c r="E170" s="258">
        <v>14048400</v>
      </c>
    </row>
    <row r="171" spans="1:5" s="239" customFormat="1" ht="12">
      <c r="A171" s="257">
        <v>2081101</v>
      </c>
      <c r="B171" s="257" t="s">
        <v>385</v>
      </c>
      <c r="C171" s="258">
        <v>1354994.4</v>
      </c>
      <c r="D171" s="258">
        <v>746594.4</v>
      </c>
      <c r="E171" s="258">
        <v>608400</v>
      </c>
    </row>
    <row r="172" spans="1:5" s="239" customFormat="1" ht="12">
      <c r="A172" s="257">
        <v>2081104</v>
      </c>
      <c r="B172" s="257" t="s">
        <v>386</v>
      </c>
      <c r="C172" s="258">
        <v>8590000</v>
      </c>
      <c r="D172" s="258">
        <v>0</v>
      </c>
      <c r="E172" s="258">
        <v>8590000</v>
      </c>
    </row>
    <row r="173" spans="1:5" s="239" customFormat="1" ht="12">
      <c r="A173" s="257">
        <v>2081105</v>
      </c>
      <c r="B173" s="257" t="s">
        <v>387</v>
      </c>
      <c r="C173" s="258">
        <v>382000</v>
      </c>
      <c r="D173" s="258">
        <v>0</v>
      </c>
      <c r="E173" s="258">
        <v>382000</v>
      </c>
    </row>
    <row r="174" spans="1:5" s="239" customFormat="1" ht="12">
      <c r="A174" s="257">
        <v>2081107</v>
      </c>
      <c r="B174" s="257" t="s">
        <v>388</v>
      </c>
      <c r="C174" s="258">
        <v>3820000</v>
      </c>
      <c r="D174" s="258">
        <v>0</v>
      </c>
      <c r="E174" s="258">
        <v>3820000</v>
      </c>
    </row>
    <row r="175" spans="1:5" s="239" customFormat="1" ht="12">
      <c r="A175" s="257">
        <v>2081199</v>
      </c>
      <c r="B175" s="257" t="s">
        <v>389</v>
      </c>
      <c r="C175" s="258">
        <v>648000</v>
      </c>
      <c r="D175" s="258">
        <v>0</v>
      </c>
      <c r="E175" s="258">
        <v>648000</v>
      </c>
    </row>
    <row r="176" spans="1:5" s="239" customFormat="1" ht="12">
      <c r="A176" s="257">
        <v>20816</v>
      </c>
      <c r="B176" s="257" t="s">
        <v>390</v>
      </c>
      <c r="C176" s="258">
        <v>231697</v>
      </c>
      <c r="D176" s="258">
        <v>231697</v>
      </c>
      <c r="E176" s="258">
        <v>0</v>
      </c>
    </row>
    <row r="177" spans="1:5" s="239" customFormat="1" ht="12">
      <c r="A177" s="257">
        <v>2081601</v>
      </c>
      <c r="B177" s="257" t="s">
        <v>391</v>
      </c>
      <c r="C177" s="258">
        <v>231697</v>
      </c>
      <c r="D177" s="258">
        <v>231697</v>
      </c>
      <c r="E177" s="258">
        <v>0</v>
      </c>
    </row>
    <row r="178" spans="1:5" s="239" customFormat="1" ht="12">
      <c r="A178" s="257">
        <v>20819</v>
      </c>
      <c r="B178" s="257" t="s">
        <v>392</v>
      </c>
      <c r="C178" s="258">
        <v>10898000</v>
      </c>
      <c r="D178" s="258">
        <v>0</v>
      </c>
      <c r="E178" s="258">
        <v>10898000</v>
      </c>
    </row>
    <row r="179" spans="1:5" s="239" customFormat="1" ht="12">
      <c r="A179" s="257">
        <v>2081902</v>
      </c>
      <c r="B179" s="257" t="s">
        <v>393</v>
      </c>
      <c r="C179" s="258">
        <v>10898000</v>
      </c>
      <c r="D179" s="258">
        <v>0</v>
      </c>
      <c r="E179" s="258">
        <v>10898000</v>
      </c>
    </row>
    <row r="180" spans="1:5" s="239" customFormat="1" ht="12">
      <c r="A180" s="257">
        <v>20826</v>
      </c>
      <c r="B180" s="257" t="s">
        <v>394</v>
      </c>
      <c r="C180" s="258">
        <v>7736500</v>
      </c>
      <c r="D180" s="258">
        <v>0</v>
      </c>
      <c r="E180" s="258">
        <v>7736500</v>
      </c>
    </row>
    <row r="181" spans="1:5" s="239" customFormat="1" ht="12">
      <c r="A181" s="257">
        <v>2082602</v>
      </c>
      <c r="B181" s="257" t="s">
        <v>395</v>
      </c>
      <c r="C181" s="258">
        <v>7736500</v>
      </c>
      <c r="D181" s="258">
        <v>0</v>
      </c>
      <c r="E181" s="258">
        <v>7736500</v>
      </c>
    </row>
    <row r="182" spans="1:5" s="239" customFormat="1" ht="12">
      <c r="A182" s="257">
        <v>20827</v>
      </c>
      <c r="B182" s="257" t="s">
        <v>396</v>
      </c>
      <c r="C182" s="258">
        <v>4804896.24</v>
      </c>
      <c r="D182" s="258">
        <v>12996.24</v>
      </c>
      <c r="E182" s="258">
        <v>4791900</v>
      </c>
    </row>
    <row r="183" spans="1:5" s="239" customFormat="1" ht="12">
      <c r="A183" s="257">
        <v>2082701</v>
      </c>
      <c r="B183" s="257" t="s">
        <v>397</v>
      </c>
      <c r="C183" s="258">
        <v>1807056</v>
      </c>
      <c r="D183" s="258">
        <v>7056</v>
      </c>
      <c r="E183" s="258">
        <v>1800000</v>
      </c>
    </row>
    <row r="184" spans="1:5" s="239" customFormat="1" ht="12">
      <c r="A184" s="257">
        <v>2082702</v>
      </c>
      <c r="B184" s="257" t="s">
        <v>398</v>
      </c>
      <c r="C184" s="258">
        <v>852016</v>
      </c>
      <c r="D184" s="258">
        <v>2016</v>
      </c>
      <c r="E184" s="258">
        <v>850000</v>
      </c>
    </row>
    <row r="185" spans="1:5" s="239" customFormat="1" ht="12">
      <c r="A185" s="257">
        <v>2082703</v>
      </c>
      <c r="B185" s="257" t="s">
        <v>399</v>
      </c>
      <c r="C185" s="258">
        <v>853924.24</v>
      </c>
      <c r="D185" s="258">
        <v>3924.24</v>
      </c>
      <c r="E185" s="258">
        <v>850000</v>
      </c>
    </row>
    <row r="186" spans="1:5" s="239" customFormat="1" ht="12">
      <c r="A186" s="257">
        <v>2082799</v>
      </c>
      <c r="B186" s="257" t="s">
        <v>400</v>
      </c>
      <c r="C186" s="258">
        <v>1291900</v>
      </c>
      <c r="D186" s="258">
        <v>0</v>
      </c>
      <c r="E186" s="258">
        <v>1291900</v>
      </c>
    </row>
    <row r="187" spans="1:5" s="239" customFormat="1" ht="12">
      <c r="A187" s="257">
        <v>20828</v>
      </c>
      <c r="B187" s="257" t="s">
        <v>401</v>
      </c>
      <c r="C187" s="258">
        <v>2064776.8</v>
      </c>
      <c r="D187" s="258">
        <v>493676.8</v>
      </c>
      <c r="E187" s="258">
        <v>1571100</v>
      </c>
    </row>
    <row r="188" spans="1:5" s="239" customFormat="1" ht="12">
      <c r="A188" s="257">
        <v>2082801</v>
      </c>
      <c r="B188" s="257" t="s">
        <v>280</v>
      </c>
      <c r="C188" s="258">
        <v>1327376.8</v>
      </c>
      <c r="D188" s="258">
        <v>493676.8</v>
      </c>
      <c r="E188" s="258">
        <v>833700</v>
      </c>
    </row>
    <row r="189" spans="1:5" s="239" customFormat="1" ht="12">
      <c r="A189" s="257">
        <v>2082899</v>
      </c>
      <c r="B189" s="257" t="s">
        <v>402</v>
      </c>
      <c r="C189" s="258">
        <v>737400</v>
      </c>
      <c r="D189" s="258">
        <v>0</v>
      </c>
      <c r="E189" s="258">
        <v>737400</v>
      </c>
    </row>
    <row r="190" spans="1:5" s="239" customFormat="1" ht="12">
      <c r="A190" s="257">
        <v>20899</v>
      </c>
      <c r="B190" s="257" t="s">
        <v>403</v>
      </c>
      <c r="C190" s="258">
        <v>170000</v>
      </c>
      <c r="D190" s="258">
        <v>170000</v>
      </c>
      <c r="E190" s="258">
        <v>0</v>
      </c>
    </row>
    <row r="191" spans="1:5" s="239" customFormat="1" ht="12">
      <c r="A191" s="257">
        <v>2089901</v>
      </c>
      <c r="B191" s="257" t="s">
        <v>404</v>
      </c>
      <c r="C191" s="258">
        <v>170000</v>
      </c>
      <c r="D191" s="258">
        <v>170000</v>
      </c>
      <c r="E191" s="258">
        <v>0</v>
      </c>
    </row>
    <row r="192" spans="1:5" s="239" customFormat="1" ht="12">
      <c r="A192" s="257">
        <v>209</v>
      </c>
      <c r="B192" s="257" t="s">
        <v>405</v>
      </c>
      <c r="C192" s="258">
        <v>153886400</v>
      </c>
      <c r="D192" s="258">
        <v>201600</v>
      </c>
      <c r="E192" s="258">
        <v>153684800</v>
      </c>
    </row>
    <row r="193" spans="1:5" s="239" customFormat="1" ht="12">
      <c r="A193" s="257">
        <v>20901</v>
      </c>
      <c r="B193" s="257" t="s">
        <v>406</v>
      </c>
      <c r="C193" s="258">
        <v>246400</v>
      </c>
      <c r="D193" s="258">
        <v>201600</v>
      </c>
      <c r="E193" s="258">
        <v>44800</v>
      </c>
    </row>
    <row r="194" spans="1:5" s="239" customFormat="1" ht="12">
      <c r="A194" s="257">
        <v>2090101</v>
      </c>
      <c r="B194" s="257" t="s">
        <v>407</v>
      </c>
      <c r="C194" s="258">
        <v>201600</v>
      </c>
      <c r="D194" s="258">
        <v>201600</v>
      </c>
      <c r="E194" s="258">
        <v>0</v>
      </c>
    </row>
    <row r="195" spans="1:5" s="239" customFormat="1" ht="12">
      <c r="A195" s="257">
        <v>2090102</v>
      </c>
      <c r="B195" s="257" t="s">
        <v>408</v>
      </c>
      <c r="C195" s="258">
        <v>44800</v>
      </c>
      <c r="D195" s="258">
        <v>0</v>
      </c>
      <c r="E195" s="258">
        <v>44800</v>
      </c>
    </row>
    <row r="196" spans="1:5" s="239" customFormat="1" ht="12">
      <c r="A196" s="257">
        <v>20911</v>
      </c>
      <c r="B196" s="257" t="s">
        <v>409</v>
      </c>
      <c r="C196" s="258">
        <v>153640000</v>
      </c>
      <c r="D196" s="258">
        <v>0</v>
      </c>
      <c r="E196" s="258">
        <v>153640000</v>
      </c>
    </row>
    <row r="197" spans="1:5" s="239" customFormat="1" ht="12">
      <c r="A197" s="257">
        <v>2091101</v>
      </c>
      <c r="B197" s="257" t="s">
        <v>410</v>
      </c>
      <c r="C197" s="258">
        <v>153640000</v>
      </c>
      <c r="D197" s="258">
        <v>0</v>
      </c>
      <c r="E197" s="258">
        <v>153640000</v>
      </c>
    </row>
    <row r="198" spans="1:5" s="239" customFormat="1" ht="12">
      <c r="A198" s="257">
        <v>210</v>
      </c>
      <c r="B198" s="257" t="s">
        <v>411</v>
      </c>
      <c r="C198" s="258">
        <v>147325732.4</v>
      </c>
      <c r="D198" s="258">
        <v>62045794.4</v>
      </c>
      <c r="E198" s="258">
        <v>85279938</v>
      </c>
    </row>
    <row r="199" spans="1:5" s="239" customFormat="1" ht="12">
      <c r="A199" s="257">
        <v>21001</v>
      </c>
      <c r="B199" s="257" t="s">
        <v>412</v>
      </c>
      <c r="C199" s="258">
        <v>16920032.4</v>
      </c>
      <c r="D199" s="258">
        <v>12475032.4</v>
      </c>
      <c r="E199" s="258">
        <v>4445000</v>
      </c>
    </row>
    <row r="200" spans="1:5" s="239" customFormat="1" ht="12">
      <c r="A200" s="257">
        <v>2100101</v>
      </c>
      <c r="B200" s="257" t="s">
        <v>413</v>
      </c>
      <c r="C200" s="258">
        <v>4227032.4</v>
      </c>
      <c r="D200" s="258">
        <v>4227032.4</v>
      </c>
      <c r="E200" s="258">
        <v>0</v>
      </c>
    </row>
    <row r="201" spans="1:5" s="239" customFormat="1" ht="12">
      <c r="A201" s="257">
        <v>2100102</v>
      </c>
      <c r="B201" s="257" t="s">
        <v>414</v>
      </c>
      <c r="C201" s="258">
        <v>8998000</v>
      </c>
      <c r="D201" s="258">
        <v>8248000</v>
      </c>
      <c r="E201" s="258">
        <v>750000</v>
      </c>
    </row>
    <row r="202" spans="1:5" s="239" customFormat="1" ht="12">
      <c r="A202" s="257">
        <v>2100103</v>
      </c>
      <c r="B202" s="257" t="s">
        <v>415</v>
      </c>
      <c r="C202" s="258">
        <v>300000</v>
      </c>
      <c r="D202" s="258">
        <v>0</v>
      </c>
      <c r="E202" s="258">
        <v>300000</v>
      </c>
    </row>
    <row r="203" spans="1:5" s="239" customFormat="1" ht="12">
      <c r="A203" s="257">
        <v>2100199</v>
      </c>
      <c r="B203" s="257" t="s">
        <v>416</v>
      </c>
      <c r="C203" s="258">
        <v>3395000</v>
      </c>
      <c r="D203" s="258">
        <v>0</v>
      </c>
      <c r="E203" s="258">
        <v>3395000</v>
      </c>
    </row>
    <row r="204" spans="1:5" s="239" customFormat="1" ht="12">
      <c r="A204" s="257">
        <v>21002</v>
      </c>
      <c r="B204" s="257" t="s">
        <v>417</v>
      </c>
      <c r="C204" s="258">
        <v>16716646</v>
      </c>
      <c r="D204" s="258">
        <v>11073008</v>
      </c>
      <c r="E204" s="258">
        <v>5643638</v>
      </c>
    </row>
    <row r="205" spans="1:5" s="239" customFormat="1" ht="12">
      <c r="A205" s="257">
        <v>2100201</v>
      </c>
      <c r="B205" s="257" t="s">
        <v>418</v>
      </c>
      <c r="C205" s="258">
        <v>13153638</v>
      </c>
      <c r="D205" s="258">
        <v>9510000</v>
      </c>
      <c r="E205" s="258">
        <v>3643638</v>
      </c>
    </row>
    <row r="206" spans="1:5" s="239" customFormat="1" ht="12">
      <c r="A206" s="257">
        <v>2100202</v>
      </c>
      <c r="B206" s="257" t="s">
        <v>419</v>
      </c>
      <c r="C206" s="258">
        <v>3563008</v>
      </c>
      <c r="D206" s="258">
        <v>1563008</v>
      </c>
      <c r="E206" s="258">
        <v>2000000</v>
      </c>
    </row>
    <row r="207" spans="1:5" s="239" customFormat="1" ht="12">
      <c r="A207" s="257">
        <v>21003</v>
      </c>
      <c r="B207" s="257" t="s">
        <v>420</v>
      </c>
      <c r="C207" s="258">
        <v>37201440</v>
      </c>
      <c r="D207" s="258">
        <v>22514240</v>
      </c>
      <c r="E207" s="258">
        <v>14687200</v>
      </c>
    </row>
    <row r="208" spans="1:5" s="239" customFormat="1" ht="12">
      <c r="A208" s="257">
        <v>2100302</v>
      </c>
      <c r="B208" s="257" t="s">
        <v>421</v>
      </c>
      <c r="C208" s="258">
        <v>33372640</v>
      </c>
      <c r="D208" s="258">
        <v>21962240</v>
      </c>
      <c r="E208" s="258">
        <v>11410400</v>
      </c>
    </row>
    <row r="209" spans="1:5" s="239" customFormat="1" ht="12">
      <c r="A209" s="257">
        <v>2100399</v>
      </c>
      <c r="B209" s="257" t="s">
        <v>422</v>
      </c>
      <c r="C209" s="258">
        <v>3828800</v>
      </c>
      <c r="D209" s="258">
        <v>552000</v>
      </c>
      <c r="E209" s="258">
        <v>3276800</v>
      </c>
    </row>
    <row r="210" spans="1:5" s="239" customFormat="1" ht="12">
      <c r="A210" s="257">
        <v>21004</v>
      </c>
      <c r="B210" s="257" t="s">
        <v>423</v>
      </c>
      <c r="C210" s="258">
        <v>8754688</v>
      </c>
      <c r="D210" s="258">
        <v>5381488</v>
      </c>
      <c r="E210" s="258">
        <v>3373200</v>
      </c>
    </row>
    <row r="211" spans="1:5" s="239" customFormat="1" ht="12">
      <c r="A211" s="257">
        <v>2100401</v>
      </c>
      <c r="B211" s="257" t="s">
        <v>424</v>
      </c>
      <c r="C211" s="258">
        <v>3917888</v>
      </c>
      <c r="D211" s="258">
        <v>2262888</v>
      </c>
      <c r="E211" s="258">
        <v>1655000</v>
      </c>
    </row>
    <row r="212" spans="1:5" s="239" customFormat="1" ht="12">
      <c r="A212" s="257">
        <v>2100402</v>
      </c>
      <c r="B212" s="257" t="s">
        <v>425</v>
      </c>
      <c r="C212" s="258">
        <v>200000</v>
      </c>
      <c r="D212" s="258">
        <v>200000</v>
      </c>
      <c r="E212" s="258">
        <v>0</v>
      </c>
    </row>
    <row r="213" spans="1:5" s="239" customFormat="1" ht="12">
      <c r="A213" s="257">
        <v>2100403</v>
      </c>
      <c r="B213" s="257" t="s">
        <v>426</v>
      </c>
      <c r="C213" s="258">
        <v>4163400</v>
      </c>
      <c r="D213" s="258">
        <v>2818600</v>
      </c>
      <c r="E213" s="258">
        <v>1344800</v>
      </c>
    </row>
    <row r="214" spans="1:5" s="239" customFormat="1" ht="12">
      <c r="A214" s="257">
        <v>2100408</v>
      </c>
      <c r="B214" s="257" t="s">
        <v>427</v>
      </c>
      <c r="C214" s="258">
        <v>55400</v>
      </c>
      <c r="D214" s="258">
        <v>0</v>
      </c>
      <c r="E214" s="258">
        <v>55400</v>
      </c>
    </row>
    <row r="215" spans="1:5" s="239" customFormat="1" ht="12">
      <c r="A215" s="257">
        <v>2100499</v>
      </c>
      <c r="B215" s="257" t="s">
        <v>428</v>
      </c>
      <c r="C215" s="258">
        <v>418000</v>
      </c>
      <c r="D215" s="258">
        <v>100000</v>
      </c>
      <c r="E215" s="258">
        <v>318000</v>
      </c>
    </row>
    <row r="216" spans="1:5" s="239" customFormat="1" ht="12">
      <c r="A216" s="257">
        <v>21007</v>
      </c>
      <c r="B216" s="257" t="s">
        <v>429</v>
      </c>
      <c r="C216" s="258">
        <v>9125827.2</v>
      </c>
      <c r="D216" s="258">
        <v>8005827.2</v>
      </c>
      <c r="E216" s="258">
        <v>1120000</v>
      </c>
    </row>
    <row r="217" spans="1:5" s="239" customFormat="1" ht="12">
      <c r="A217" s="257">
        <v>2100716</v>
      </c>
      <c r="B217" s="257" t="s">
        <v>430</v>
      </c>
      <c r="C217" s="258">
        <v>4990071.2</v>
      </c>
      <c r="D217" s="258">
        <v>4990071.2</v>
      </c>
      <c r="E217" s="258">
        <v>0</v>
      </c>
    </row>
    <row r="218" spans="1:5" s="239" customFormat="1" ht="12">
      <c r="A218" s="257">
        <v>2100717</v>
      </c>
      <c r="B218" s="257" t="s">
        <v>431</v>
      </c>
      <c r="C218" s="258">
        <v>3148432</v>
      </c>
      <c r="D218" s="258">
        <v>2028432</v>
      </c>
      <c r="E218" s="258">
        <v>1120000</v>
      </c>
    </row>
    <row r="219" spans="1:5" s="239" customFormat="1" ht="12">
      <c r="A219" s="257">
        <v>2100799</v>
      </c>
      <c r="B219" s="257" t="s">
        <v>432</v>
      </c>
      <c r="C219" s="258">
        <v>987324</v>
      </c>
      <c r="D219" s="258">
        <v>987324</v>
      </c>
      <c r="E219" s="258">
        <v>0</v>
      </c>
    </row>
    <row r="220" spans="1:5" s="239" customFormat="1" ht="12">
      <c r="A220" s="257">
        <v>21011</v>
      </c>
      <c r="B220" s="257" t="s">
        <v>433</v>
      </c>
      <c r="C220" s="258">
        <v>60480</v>
      </c>
      <c r="D220" s="258">
        <v>60480</v>
      </c>
      <c r="E220" s="258">
        <v>0</v>
      </c>
    </row>
    <row r="221" spans="1:5" s="239" customFormat="1" ht="12">
      <c r="A221" s="257">
        <v>2101102</v>
      </c>
      <c r="B221" s="257" t="s">
        <v>434</v>
      </c>
      <c r="C221" s="258">
        <v>60480</v>
      </c>
      <c r="D221" s="258">
        <v>60480</v>
      </c>
      <c r="E221" s="258">
        <v>0</v>
      </c>
    </row>
    <row r="222" spans="1:5" s="239" customFormat="1" ht="12">
      <c r="A222" s="257">
        <v>21012</v>
      </c>
      <c r="B222" s="257" t="s">
        <v>435</v>
      </c>
      <c r="C222" s="258">
        <v>46788000</v>
      </c>
      <c r="D222" s="258">
        <v>0</v>
      </c>
      <c r="E222" s="258">
        <v>46788000</v>
      </c>
    </row>
    <row r="223" spans="1:5" s="239" customFormat="1" ht="12">
      <c r="A223" s="257">
        <v>2101201</v>
      </c>
      <c r="B223" s="257" t="s">
        <v>436</v>
      </c>
      <c r="C223" s="258">
        <v>40200000</v>
      </c>
      <c r="D223" s="258">
        <v>0</v>
      </c>
      <c r="E223" s="258">
        <v>40200000</v>
      </c>
    </row>
    <row r="224" spans="1:5" s="239" customFormat="1" ht="12">
      <c r="A224" s="257">
        <v>2101202</v>
      </c>
      <c r="B224" s="257" t="s">
        <v>437</v>
      </c>
      <c r="C224" s="258">
        <v>6588000</v>
      </c>
      <c r="D224" s="258">
        <v>0</v>
      </c>
      <c r="E224" s="258">
        <v>6588000</v>
      </c>
    </row>
    <row r="225" spans="1:5" s="239" customFormat="1" ht="12">
      <c r="A225" s="257">
        <v>21013</v>
      </c>
      <c r="B225" s="257" t="s">
        <v>438</v>
      </c>
      <c r="C225" s="258">
        <v>8434900</v>
      </c>
      <c r="D225" s="258">
        <v>0</v>
      </c>
      <c r="E225" s="258">
        <v>8434900</v>
      </c>
    </row>
    <row r="226" spans="1:5" s="239" customFormat="1" ht="12">
      <c r="A226" s="257">
        <v>2101301</v>
      </c>
      <c r="B226" s="257" t="s">
        <v>439</v>
      </c>
      <c r="C226" s="258">
        <v>4000000</v>
      </c>
      <c r="D226" s="258">
        <v>0</v>
      </c>
      <c r="E226" s="258">
        <v>4000000</v>
      </c>
    </row>
    <row r="227" spans="1:5" s="239" customFormat="1" ht="12">
      <c r="A227" s="257">
        <v>2101399</v>
      </c>
      <c r="B227" s="257" t="s">
        <v>440</v>
      </c>
      <c r="C227" s="258">
        <v>4434900</v>
      </c>
      <c r="D227" s="258">
        <v>0</v>
      </c>
      <c r="E227" s="258">
        <v>4434900</v>
      </c>
    </row>
    <row r="228" spans="1:5" s="239" customFormat="1" ht="12">
      <c r="A228" s="257">
        <v>21014</v>
      </c>
      <c r="B228" s="257" t="s">
        <v>441</v>
      </c>
      <c r="C228" s="258">
        <v>390000</v>
      </c>
      <c r="D228" s="258">
        <v>0</v>
      </c>
      <c r="E228" s="258">
        <v>390000</v>
      </c>
    </row>
    <row r="229" spans="1:5" s="239" customFormat="1" ht="12">
      <c r="A229" s="257">
        <v>2101401</v>
      </c>
      <c r="B229" s="257" t="s">
        <v>442</v>
      </c>
      <c r="C229" s="258">
        <v>390000</v>
      </c>
      <c r="D229" s="258">
        <v>0</v>
      </c>
      <c r="E229" s="258">
        <v>390000</v>
      </c>
    </row>
    <row r="230" spans="1:5" s="239" customFormat="1" ht="12">
      <c r="A230" s="257">
        <v>21015</v>
      </c>
      <c r="B230" s="257" t="s">
        <v>443</v>
      </c>
      <c r="C230" s="258">
        <v>2933718.8</v>
      </c>
      <c r="D230" s="258">
        <v>2535718.8</v>
      </c>
      <c r="E230" s="258">
        <v>398000</v>
      </c>
    </row>
    <row r="231" spans="1:5" s="239" customFormat="1" ht="12">
      <c r="A231" s="257">
        <v>2101501</v>
      </c>
      <c r="B231" s="257" t="s">
        <v>280</v>
      </c>
      <c r="C231" s="258">
        <v>2933718.8</v>
      </c>
      <c r="D231" s="258">
        <v>2535718.8</v>
      </c>
      <c r="E231" s="258">
        <v>398000</v>
      </c>
    </row>
    <row r="232" spans="1:5" s="239" customFormat="1" ht="12">
      <c r="A232" s="257">
        <v>211</v>
      </c>
      <c r="B232" s="257" t="s">
        <v>444</v>
      </c>
      <c r="C232" s="258">
        <v>123296668</v>
      </c>
      <c r="D232" s="258">
        <v>24096236</v>
      </c>
      <c r="E232" s="258">
        <v>99200432</v>
      </c>
    </row>
    <row r="233" spans="1:5" s="239" customFormat="1" ht="12">
      <c r="A233" s="257">
        <v>21101</v>
      </c>
      <c r="B233" s="257" t="s">
        <v>445</v>
      </c>
      <c r="C233" s="258">
        <v>2913236</v>
      </c>
      <c r="D233" s="258">
        <v>1438236</v>
      </c>
      <c r="E233" s="258">
        <v>1475000</v>
      </c>
    </row>
    <row r="234" spans="1:5" s="239" customFormat="1" ht="12">
      <c r="A234" s="257">
        <v>2110101</v>
      </c>
      <c r="B234" s="257" t="s">
        <v>446</v>
      </c>
      <c r="C234" s="258">
        <v>833518</v>
      </c>
      <c r="D234" s="258">
        <v>833518</v>
      </c>
      <c r="E234" s="258">
        <v>0</v>
      </c>
    </row>
    <row r="235" spans="1:5" s="239" customFormat="1" ht="12">
      <c r="A235" s="257">
        <v>2110102</v>
      </c>
      <c r="B235" s="257" t="s">
        <v>447</v>
      </c>
      <c r="C235" s="258">
        <v>1300000</v>
      </c>
      <c r="D235" s="258">
        <v>0</v>
      </c>
      <c r="E235" s="258">
        <v>1300000</v>
      </c>
    </row>
    <row r="236" spans="1:5" s="239" customFormat="1" ht="12">
      <c r="A236" s="257">
        <v>2110199</v>
      </c>
      <c r="B236" s="257" t="s">
        <v>448</v>
      </c>
      <c r="C236" s="258">
        <v>779718</v>
      </c>
      <c r="D236" s="258">
        <v>604718</v>
      </c>
      <c r="E236" s="258">
        <v>175000</v>
      </c>
    </row>
    <row r="237" spans="1:5" s="239" customFormat="1" ht="12">
      <c r="A237" s="257">
        <v>21102</v>
      </c>
      <c r="B237" s="257" t="s">
        <v>449</v>
      </c>
      <c r="C237" s="258">
        <v>5405000</v>
      </c>
      <c r="D237" s="258">
        <v>1405000</v>
      </c>
      <c r="E237" s="258">
        <v>4000000</v>
      </c>
    </row>
    <row r="238" spans="1:5" s="239" customFormat="1" ht="12">
      <c r="A238" s="257">
        <v>2110299</v>
      </c>
      <c r="B238" s="257" t="s">
        <v>450</v>
      </c>
      <c r="C238" s="258">
        <v>5405000</v>
      </c>
      <c r="D238" s="258">
        <v>1405000</v>
      </c>
      <c r="E238" s="258">
        <v>4000000</v>
      </c>
    </row>
    <row r="239" spans="1:5" s="239" customFormat="1" ht="12">
      <c r="A239" s="257">
        <v>21103</v>
      </c>
      <c r="B239" s="257" t="s">
        <v>451</v>
      </c>
      <c r="C239" s="258">
        <v>20232600</v>
      </c>
      <c r="D239" s="258">
        <v>9547000</v>
      </c>
      <c r="E239" s="258">
        <v>10685600</v>
      </c>
    </row>
    <row r="240" spans="1:5" s="239" customFormat="1" ht="12">
      <c r="A240" s="257">
        <v>2110301</v>
      </c>
      <c r="B240" s="257" t="s">
        <v>452</v>
      </c>
      <c r="C240" s="258">
        <v>3503700</v>
      </c>
      <c r="D240" s="258">
        <v>2918000</v>
      </c>
      <c r="E240" s="258">
        <v>585700</v>
      </c>
    </row>
    <row r="241" spans="1:5" s="239" customFormat="1" ht="12">
      <c r="A241" s="257">
        <v>2110302</v>
      </c>
      <c r="B241" s="257" t="s">
        <v>453</v>
      </c>
      <c r="C241" s="258">
        <v>11811400</v>
      </c>
      <c r="D241" s="258">
        <v>6629000</v>
      </c>
      <c r="E241" s="258">
        <v>5182400</v>
      </c>
    </row>
    <row r="242" spans="1:5" s="239" customFormat="1" ht="12">
      <c r="A242" s="257">
        <v>2110304</v>
      </c>
      <c r="B242" s="257" t="s">
        <v>454</v>
      </c>
      <c r="C242" s="258">
        <v>4517500</v>
      </c>
      <c r="D242" s="258">
        <v>0</v>
      </c>
      <c r="E242" s="258">
        <v>4517500</v>
      </c>
    </row>
    <row r="243" spans="1:5" s="239" customFormat="1" ht="12">
      <c r="A243" s="257">
        <v>2110399</v>
      </c>
      <c r="B243" s="257" t="s">
        <v>455</v>
      </c>
      <c r="C243" s="258">
        <v>400000</v>
      </c>
      <c r="D243" s="258">
        <v>0</v>
      </c>
      <c r="E243" s="258">
        <v>400000</v>
      </c>
    </row>
    <row r="244" spans="1:5" s="239" customFormat="1" ht="12">
      <c r="A244" s="257">
        <v>21104</v>
      </c>
      <c r="B244" s="257" t="s">
        <v>456</v>
      </c>
      <c r="C244" s="258">
        <v>41753000</v>
      </c>
      <c r="D244" s="258">
        <v>11534000</v>
      </c>
      <c r="E244" s="258">
        <v>30219000</v>
      </c>
    </row>
    <row r="245" spans="1:5" s="239" customFormat="1" ht="12">
      <c r="A245" s="257">
        <v>2110401</v>
      </c>
      <c r="B245" s="257" t="s">
        <v>457</v>
      </c>
      <c r="C245" s="258">
        <v>18744000</v>
      </c>
      <c r="D245" s="258">
        <v>0</v>
      </c>
      <c r="E245" s="258">
        <v>18744000</v>
      </c>
    </row>
    <row r="246" spans="1:5" s="239" customFormat="1" ht="12">
      <c r="A246" s="257">
        <v>2110402</v>
      </c>
      <c r="B246" s="257" t="s">
        <v>458</v>
      </c>
      <c r="C246" s="258">
        <v>23009000</v>
      </c>
      <c r="D246" s="258">
        <v>11534000</v>
      </c>
      <c r="E246" s="258">
        <v>11475000</v>
      </c>
    </row>
    <row r="247" spans="1:5" s="239" customFormat="1" ht="12">
      <c r="A247" s="257">
        <v>21110</v>
      </c>
      <c r="B247" s="257" t="s">
        <v>459</v>
      </c>
      <c r="C247" s="258">
        <v>38879400</v>
      </c>
      <c r="D247" s="258">
        <v>0</v>
      </c>
      <c r="E247" s="258">
        <v>38879400</v>
      </c>
    </row>
    <row r="248" spans="1:5" s="239" customFormat="1" ht="12">
      <c r="A248" s="257">
        <v>2111001</v>
      </c>
      <c r="B248" s="257" t="s">
        <v>460</v>
      </c>
      <c r="C248" s="258">
        <v>38879400</v>
      </c>
      <c r="D248" s="258">
        <v>0</v>
      </c>
      <c r="E248" s="258">
        <v>38879400</v>
      </c>
    </row>
    <row r="249" spans="1:5" s="239" customFormat="1" ht="12">
      <c r="A249" s="257">
        <v>21111</v>
      </c>
      <c r="B249" s="257" t="s">
        <v>461</v>
      </c>
      <c r="C249" s="258">
        <v>1000000</v>
      </c>
      <c r="D249" s="258">
        <v>0</v>
      </c>
      <c r="E249" s="258">
        <v>1000000</v>
      </c>
    </row>
    <row r="250" spans="1:5" s="239" customFormat="1" ht="12">
      <c r="A250" s="257">
        <v>2111101</v>
      </c>
      <c r="B250" s="257" t="s">
        <v>462</v>
      </c>
      <c r="C250" s="258">
        <v>1000000</v>
      </c>
      <c r="D250" s="258">
        <v>0</v>
      </c>
      <c r="E250" s="258">
        <v>1000000</v>
      </c>
    </row>
    <row r="251" spans="1:5" s="239" customFormat="1" ht="12">
      <c r="A251" s="257">
        <v>21114</v>
      </c>
      <c r="B251" s="257" t="s">
        <v>463</v>
      </c>
      <c r="C251" s="258">
        <v>12941432</v>
      </c>
      <c r="D251" s="258">
        <v>0</v>
      </c>
      <c r="E251" s="258">
        <v>12941432</v>
      </c>
    </row>
    <row r="252" spans="1:5" s="239" customFormat="1" ht="12">
      <c r="A252" s="257">
        <v>2111407</v>
      </c>
      <c r="B252" s="257" t="s">
        <v>464</v>
      </c>
      <c r="C252" s="258">
        <v>12941432</v>
      </c>
      <c r="D252" s="258">
        <v>0</v>
      </c>
      <c r="E252" s="258">
        <v>12941432</v>
      </c>
    </row>
    <row r="253" spans="1:5" s="239" customFormat="1" ht="12">
      <c r="A253" s="257">
        <v>21199</v>
      </c>
      <c r="B253" s="257" t="s">
        <v>465</v>
      </c>
      <c r="C253" s="258">
        <v>172000</v>
      </c>
      <c r="D253" s="258">
        <v>172000</v>
      </c>
      <c r="E253" s="258">
        <v>0</v>
      </c>
    </row>
    <row r="254" spans="1:5" s="239" customFormat="1" ht="12">
      <c r="A254" s="257">
        <v>2119901</v>
      </c>
      <c r="B254" s="257" t="s">
        <v>466</v>
      </c>
      <c r="C254" s="258">
        <v>172000</v>
      </c>
      <c r="D254" s="258">
        <v>172000</v>
      </c>
      <c r="E254" s="258">
        <v>0</v>
      </c>
    </row>
    <row r="255" spans="1:5" s="239" customFormat="1" ht="12">
      <c r="A255" s="257">
        <v>212</v>
      </c>
      <c r="B255" s="257" t="s">
        <v>467</v>
      </c>
      <c r="C255" s="258">
        <v>126767895.31</v>
      </c>
      <c r="D255" s="258">
        <v>42614567.31</v>
      </c>
      <c r="E255" s="258">
        <v>84153328</v>
      </c>
    </row>
    <row r="256" spans="1:5" s="239" customFormat="1" ht="12">
      <c r="A256" s="257">
        <v>21201</v>
      </c>
      <c r="B256" s="257" t="s">
        <v>468</v>
      </c>
      <c r="C256" s="258">
        <v>20056723.2</v>
      </c>
      <c r="D256" s="258">
        <v>11674423.2</v>
      </c>
      <c r="E256" s="258">
        <v>8382300</v>
      </c>
    </row>
    <row r="257" spans="1:5" s="239" customFormat="1" ht="12">
      <c r="A257" s="257">
        <v>2120101</v>
      </c>
      <c r="B257" s="257" t="s">
        <v>469</v>
      </c>
      <c r="C257" s="258">
        <v>14023244</v>
      </c>
      <c r="D257" s="258">
        <v>9604944</v>
      </c>
      <c r="E257" s="258">
        <v>4418300</v>
      </c>
    </row>
    <row r="258" spans="1:5" s="239" customFormat="1" ht="12">
      <c r="A258" s="257">
        <v>2120103</v>
      </c>
      <c r="B258" s="257" t="s">
        <v>470</v>
      </c>
      <c r="C258" s="258">
        <v>1689779.2</v>
      </c>
      <c r="D258" s="258">
        <v>1689779.2</v>
      </c>
      <c r="E258" s="258">
        <v>0</v>
      </c>
    </row>
    <row r="259" spans="1:5" s="239" customFormat="1" ht="12">
      <c r="A259" s="257">
        <v>2120104</v>
      </c>
      <c r="B259" s="257" t="s">
        <v>471</v>
      </c>
      <c r="C259" s="258">
        <v>4043700</v>
      </c>
      <c r="D259" s="258">
        <v>379700</v>
      </c>
      <c r="E259" s="258">
        <v>3664000</v>
      </c>
    </row>
    <row r="260" spans="1:5" s="239" customFormat="1" ht="12">
      <c r="A260" s="257">
        <v>2120109</v>
      </c>
      <c r="B260" s="257" t="s">
        <v>472</v>
      </c>
      <c r="C260" s="258">
        <v>300000</v>
      </c>
      <c r="D260" s="258">
        <v>0</v>
      </c>
      <c r="E260" s="258">
        <v>300000</v>
      </c>
    </row>
    <row r="261" spans="1:5" s="239" customFormat="1" ht="12">
      <c r="A261" s="257">
        <v>21203</v>
      </c>
      <c r="B261" s="257" t="s">
        <v>473</v>
      </c>
      <c r="C261" s="258">
        <v>28402800</v>
      </c>
      <c r="D261" s="258">
        <v>9630600</v>
      </c>
      <c r="E261" s="258">
        <v>18772200</v>
      </c>
    </row>
    <row r="262" spans="1:5" s="239" customFormat="1" ht="12">
      <c r="A262" s="257">
        <v>2120303</v>
      </c>
      <c r="B262" s="257" t="s">
        <v>474</v>
      </c>
      <c r="C262" s="258">
        <v>24600000</v>
      </c>
      <c r="D262" s="258">
        <v>7950000</v>
      </c>
      <c r="E262" s="258">
        <v>16650000</v>
      </c>
    </row>
    <row r="263" spans="1:5" s="239" customFormat="1" ht="12">
      <c r="A263" s="257">
        <v>2120399</v>
      </c>
      <c r="B263" s="257" t="s">
        <v>475</v>
      </c>
      <c r="C263" s="258">
        <v>3802800</v>
      </c>
      <c r="D263" s="258">
        <v>1680600</v>
      </c>
      <c r="E263" s="258">
        <v>2122200</v>
      </c>
    </row>
    <row r="264" spans="1:5" s="239" customFormat="1" ht="12">
      <c r="A264" s="257">
        <v>21205</v>
      </c>
      <c r="B264" s="257" t="s">
        <v>476</v>
      </c>
      <c r="C264" s="258">
        <v>56417472.11</v>
      </c>
      <c r="D264" s="258">
        <v>15110544.11</v>
      </c>
      <c r="E264" s="258">
        <v>41306928</v>
      </c>
    </row>
    <row r="265" spans="1:5" s="239" customFormat="1" ht="12">
      <c r="A265" s="257">
        <v>2120501</v>
      </c>
      <c r="B265" s="257" t="s">
        <v>477</v>
      </c>
      <c r="C265" s="258">
        <v>56417472.11</v>
      </c>
      <c r="D265" s="258">
        <v>15110544.11</v>
      </c>
      <c r="E265" s="258">
        <v>41306928</v>
      </c>
    </row>
    <row r="266" spans="1:5" s="239" customFormat="1" ht="12">
      <c r="A266" s="257">
        <v>21206</v>
      </c>
      <c r="B266" s="257" t="s">
        <v>478</v>
      </c>
      <c r="C266" s="258">
        <v>9500000</v>
      </c>
      <c r="D266" s="258">
        <v>0</v>
      </c>
      <c r="E266" s="258">
        <v>9500000</v>
      </c>
    </row>
    <row r="267" spans="1:5" s="239" customFormat="1" ht="12">
      <c r="A267" s="257">
        <v>2120601</v>
      </c>
      <c r="B267" s="257" t="s">
        <v>479</v>
      </c>
      <c r="C267" s="258">
        <v>9500000</v>
      </c>
      <c r="D267" s="258">
        <v>0</v>
      </c>
      <c r="E267" s="258">
        <v>9500000</v>
      </c>
    </row>
    <row r="268" spans="1:5" s="239" customFormat="1" ht="12">
      <c r="A268" s="257">
        <v>21208</v>
      </c>
      <c r="B268" s="257" t="s">
        <v>480</v>
      </c>
      <c r="C268" s="258">
        <v>637400</v>
      </c>
      <c r="D268" s="258">
        <v>0</v>
      </c>
      <c r="E268" s="258">
        <v>637400</v>
      </c>
    </row>
    <row r="269" spans="1:5" s="239" customFormat="1" ht="12">
      <c r="A269" s="257">
        <v>2120801</v>
      </c>
      <c r="B269" s="257" t="s">
        <v>481</v>
      </c>
      <c r="C269" s="258">
        <v>637400</v>
      </c>
      <c r="D269" s="258">
        <v>0</v>
      </c>
      <c r="E269" s="258">
        <v>637400</v>
      </c>
    </row>
    <row r="270" spans="1:5" s="239" customFormat="1" ht="12">
      <c r="A270" s="257">
        <v>21299</v>
      </c>
      <c r="B270" s="257" t="s">
        <v>482</v>
      </c>
      <c r="C270" s="258">
        <v>11753500</v>
      </c>
      <c r="D270" s="258">
        <v>6199000</v>
      </c>
      <c r="E270" s="258">
        <v>5554500</v>
      </c>
    </row>
    <row r="271" spans="1:5" s="239" customFormat="1" ht="12">
      <c r="A271" s="257">
        <v>2129901</v>
      </c>
      <c r="B271" s="257" t="s">
        <v>483</v>
      </c>
      <c r="C271" s="258">
        <v>11753500</v>
      </c>
      <c r="D271" s="258">
        <v>6199000</v>
      </c>
      <c r="E271" s="258">
        <v>5554500</v>
      </c>
    </row>
    <row r="272" spans="1:5" s="239" customFormat="1" ht="12">
      <c r="A272" s="257">
        <v>213</v>
      </c>
      <c r="B272" s="257" t="s">
        <v>484</v>
      </c>
      <c r="C272" s="258">
        <v>486244574.34</v>
      </c>
      <c r="D272" s="258">
        <v>87918574.34</v>
      </c>
      <c r="E272" s="258">
        <v>398326000</v>
      </c>
    </row>
    <row r="273" spans="1:5" s="239" customFormat="1" ht="12">
      <c r="A273" s="257">
        <v>21301</v>
      </c>
      <c r="B273" s="257" t="s">
        <v>485</v>
      </c>
      <c r="C273" s="258">
        <v>47072609.9</v>
      </c>
      <c r="D273" s="258">
        <v>33153209.9</v>
      </c>
      <c r="E273" s="258">
        <v>13919400</v>
      </c>
    </row>
    <row r="274" spans="1:5" s="239" customFormat="1" ht="12">
      <c r="A274" s="257">
        <v>2130101</v>
      </c>
      <c r="B274" s="257" t="s">
        <v>486</v>
      </c>
      <c r="C274" s="258">
        <v>9877281</v>
      </c>
      <c r="D274" s="258">
        <v>6251881</v>
      </c>
      <c r="E274" s="258">
        <v>3625400</v>
      </c>
    </row>
    <row r="275" spans="1:5" s="239" customFormat="1" ht="12">
      <c r="A275" s="257">
        <v>2130103</v>
      </c>
      <c r="B275" s="257" t="s">
        <v>487</v>
      </c>
      <c r="C275" s="258">
        <v>1432613</v>
      </c>
      <c r="D275" s="258">
        <v>1432613</v>
      </c>
      <c r="E275" s="258">
        <v>0</v>
      </c>
    </row>
    <row r="276" spans="1:5" s="239" customFormat="1" ht="12">
      <c r="A276" s="257">
        <v>2130104</v>
      </c>
      <c r="B276" s="257" t="s">
        <v>488</v>
      </c>
      <c r="C276" s="258">
        <v>11741715.9</v>
      </c>
      <c r="D276" s="258">
        <v>11618715.9</v>
      </c>
      <c r="E276" s="258">
        <v>123000</v>
      </c>
    </row>
    <row r="277" spans="1:5" s="239" customFormat="1" ht="12">
      <c r="A277" s="257">
        <v>2130108</v>
      </c>
      <c r="B277" s="257" t="s">
        <v>489</v>
      </c>
      <c r="C277" s="258">
        <v>1434000</v>
      </c>
      <c r="D277" s="258">
        <v>530000</v>
      </c>
      <c r="E277" s="258">
        <v>904000</v>
      </c>
    </row>
    <row r="278" spans="1:5" s="239" customFormat="1" ht="12">
      <c r="A278" s="257">
        <v>2130109</v>
      </c>
      <c r="B278" s="257" t="s">
        <v>490</v>
      </c>
      <c r="C278" s="258">
        <v>1000000</v>
      </c>
      <c r="D278" s="258">
        <v>0</v>
      </c>
      <c r="E278" s="258">
        <v>1000000</v>
      </c>
    </row>
    <row r="279" spans="1:5" s="239" customFormat="1" ht="12">
      <c r="A279" s="257">
        <v>2130126</v>
      </c>
      <c r="B279" s="257" t="s">
        <v>491</v>
      </c>
      <c r="C279" s="258">
        <v>5787600</v>
      </c>
      <c r="D279" s="258">
        <v>3490000</v>
      </c>
      <c r="E279" s="258">
        <v>2297600</v>
      </c>
    </row>
    <row r="280" spans="1:5" s="239" customFormat="1" ht="12">
      <c r="A280" s="257">
        <v>2130142</v>
      </c>
      <c r="B280" s="257" t="s">
        <v>492</v>
      </c>
      <c r="C280" s="258">
        <v>3360000</v>
      </c>
      <c r="D280" s="258">
        <v>2680000</v>
      </c>
      <c r="E280" s="258">
        <v>680000</v>
      </c>
    </row>
    <row r="281" spans="1:5" s="239" customFormat="1" ht="12">
      <c r="A281" s="257">
        <v>2130199</v>
      </c>
      <c r="B281" s="257" t="s">
        <v>493</v>
      </c>
      <c r="C281" s="258">
        <v>12439400</v>
      </c>
      <c r="D281" s="258">
        <v>7150000</v>
      </c>
      <c r="E281" s="258">
        <v>5289400</v>
      </c>
    </row>
    <row r="282" spans="1:5" s="239" customFormat="1" ht="12">
      <c r="A282" s="257">
        <v>21302</v>
      </c>
      <c r="B282" s="257" t="s">
        <v>494</v>
      </c>
      <c r="C282" s="258">
        <v>10545587.6</v>
      </c>
      <c r="D282" s="258">
        <v>6655887.6</v>
      </c>
      <c r="E282" s="258">
        <v>3889700</v>
      </c>
    </row>
    <row r="283" spans="1:5" s="239" customFormat="1" ht="12">
      <c r="A283" s="257">
        <v>2130201</v>
      </c>
      <c r="B283" s="257" t="s">
        <v>495</v>
      </c>
      <c r="C283" s="258">
        <v>2943393.6</v>
      </c>
      <c r="D283" s="258">
        <v>2943393.6</v>
      </c>
      <c r="E283" s="258">
        <v>0</v>
      </c>
    </row>
    <row r="284" spans="1:5" s="239" customFormat="1" ht="12">
      <c r="A284" s="257">
        <v>2130203</v>
      </c>
      <c r="B284" s="257" t="s">
        <v>496</v>
      </c>
      <c r="C284" s="258">
        <v>262494</v>
      </c>
      <c r="D284" s="258">
        <v>262494</v>
      </c>
      <c r="E284" s="258">
        <v>0</v>
      </c>
    </row>
    <row r="285" spans="1:5" s="239" customFormat="1" ht="12">
      <c r="A285" s="257">
        <v>2130205</v>
      </c>
      <c r="B285" s="257" t="s">
        <v>497</v>
      </c>
      <c r="C285" s="258">
        <v>5950000</v>
      </c>
      <c r="D285" s="258">
        <v>2550000</v>
      </c>
      <c r="E285" s="258">
        <v>3400000</v>
      </c>
    </row>
    <row r="286" spans="1:5" s="239" customFormat="1" ht="12">
      <c r="A286" s="257">
        <v>2130213</v>
      </c>
      <c r="B286" s="257" t="s">
        <v>498</v>
      </c>
      <c r="C286" s="258">
        <v>189700</v>
      </c>
      <c r="D286" s="258">
        <v>0</v>
      </c>
      <c r="E286" s="258">
        <v>189700</v>
      </c>
    </row>
    <row r="287" spans="1:5" s="239" customFormat="1" ht="12">
      <c r="A287" s="257">
        <v>2130234</v>
      </c>
      <c r="B287" s="257" t="s">
        <v>499</v>
      </c>
      <c r="C287" s="258">
        <v>100000</v>
      </c>
      <c r="D287" s="258">
        <v>0</v>
      </c>
      <c r="E287" s="258">
        <v>100000</v>
      </c>
    </row>
    <row r="288" spans="1:5" s="239" customFormat="1" ht="12">
      <c r="A288" s="257">
        <v>2130299</v>
      </c>
      <c r="B288" s="257" t="s">
        <v>500</v>
      </c>
      <c r="C288" s="258">
        <v>1100000</v>
      </c>
      <c r="D288" s="258">
        <v>900000</v>
      </c>
      <c r="E288" s="258">
        <v>200000</v>
      </c>
    </row>
    <row r="289" spans="1:5" s="239" customFormat="1" ht="12">
      <c r="A289" s="257">
        <v>21303</v>
      </c>
      <c r="B289" s="257" t="s">
        <v>501</v>
      </c>
      <c r="C289" s="258">
        <v>176386898.84</v>
      </c>
      <c r="D289" s="258">
        <v>29518898.84</v>
      </c>
      <c r="E289" s="258">
        <v>146868000</v>
      </c>
    </row>
    <row r="290" spans="1:5" s="239" customFormat="1" ht="12">
      <c r="A290" s="257">
        <v>2130301</v>
      </c>
      <c r="B290" s="257" t="s">
        <v>502</v>
      </c>
      <c r="C290" s="258">
        <v>1696907</v>
      </c>
      <c r="D290" s="258">
        <v>1696907</v>
      </c>
      <c r="E290" s="258">
        <v>0</v>
      </c>
    </row>
    <row r="291" spans="1:5" s="239" customFormat="1" ht="12">
      <c r="A291" s="257">
        <v>2130303</v>
      </c>
      <c r="B291" s="257" t="s">
        <v>503</v>
      </c>
      <c r="C291" s="258">
        <v>286300</v>
      </c>
      <c r="D291" s="258">
        <v>286300</v>
      </c>
      <c r="E291" s="258">
        <v>0</v>
      </c>
    </row>
    <row r="292" spans="1:5" s="239" customFormat="1" ht="12">
      <c r="A292" s="257">
        <v>2130304</v>
      </c>
      <c r="B292" s="257" t="s">
        <v>504</v>
      </c>
      <c r="C292" s="258">
        <v>17933691.84</v>
      </c>
      <c r="D292" s="258">
        <v>17453691.84</v>
      </c>
      <c r="E292" s="258">
        <v>480000</v>
      </c>
    </row>
    <row r="293" spans="1:5" s="239" customFormat="1" ht="12">
      <c r="A293" s="257">
        <v>2130306</v>
      </c>
      <c r="B293" s="257" t="s">
        <v>505</v>
      </c>
      <c r="C293" s="258">
        <v>2000000</v>
      </c>
      <c r="D293" s="258">
        <v>2000000</v>
      </c>
      <c r="E293" s="258">
        <v>0</v>
      </c>
    </row>
    <row r="294" spans="1:5" s="239" customFormat="1" ht="12">
      <c r="A294" s="257">
        <v>2130314</v>
      </c>
      <c r="B294" s="257" t="s">
        <v>506</v>
      </c>
      <c r="C294" s="258">
        <v>4985000</v>
      </c>
      <c r="D294" s="258">
        <v>635000</v>
      </c>
      <c r="E294" s="258">
        <v>4350000</v>
      </c>
    </row>
    <row r="295" spans="1:5" s="239" customFormat="1" ht="12">
      <c r="A295" s="257">
        <v>2130315</v>
      </c>
      <c r="B295" s="257" t="s">
        <v>507</v>
      </c>
      <c r="C295" s="258">
        <v>5855000</v>
      </c>
      <c r="D295" s="258">
        <v>2005000</v>
      </c>
      <c r="E295" s="258">
        <v>3850000</v>
      </c>
    </row>
    <row r="296" spans="1:5" s="239" customFormat="1" ht="12">
      <c r="A296" s="257">
        <v>2130316</v>
      </c>
      <c r="B296" s="257" t="s">
        <v>508</v>
      </c>
      <c r="C296" s="258">
        <v>14792000</v>
      </c>
      <c r="D296" s="258">
        <v>5442000</v>
      </c>
      <c r="E296" s="258">
        <v>9350000</v>
      </c>
    </row>
    <row r="297" spans="1:5" s="239" customFormat="1" ht="12">
      <c r="A297" s="257">
        <v>2130333</v>
      </c>
      <c r="B297" s="257" t="s">
        <v>509</v>
      </c>
      <c r="C297" s="258">
        <v>168000</v>
      </c>
      <c r="D297" s="258">
        <v>0</v>
      </c>
      <c r="E297" s="258">
        <v>168000</v>
      </c>
    </row>
    <row r="298" spans="1:5" s="239" customFormat="1" ht="12">
      <c r="A298" s="257">
        <v>2130334</v>
      </c>
      <c r="B298" s="257" t="s">
        <v>510</v>
      </c>
      <c r="C298" s="258">
        <v>128070000</v>
      </c>
      <c r="D298" s="258">
        <v>0</v>
      </c>
      <c r="E298" s="258">
        <v>128070000</v>
      </c>
    </row>
    <row r="299" spans="1:5" s="239" customFormat="1" ht="12">
      <c r="A299" s="257">
        <v>2130335</v>
      </c>
      <c r="B299" s="257" t="s">
        <v>511</v>
      </c>
      <c r="C299" s="258">
        <v>600000</v>
      </c>
      <c r="D299" s="258">
        <v>0</v>
      </c>
      <c r="E299" s="258">
        <v>600000</v>
      </c>
    </row>
    <row r="300" spans="1:5" s="239" customFormat="1" ht="12">
      <c r="A300" s="257">
        <v>21305</v>
      </c>
      <c r="B300" s="257" t="s">
        <v>512</v>
      </c>
      <c r="C300" s="258">
        <v>213192588</v>
      </c>
      <c r="D300" s="258">
        <v>3592588</v>
      </c>
      <c r="E300" s="258">
        <v>209600000</v>
      </c>
    </row>
    <row r="301" spans="1:5" s="239" customFormat="1" ht="12">
      <c r="A301" s="257">
        <v>2130501</v>
      </c>
      <c r="B301" s="257" t="s">
        <v>513</v>
      </c>
      <c r="C301" s="258">
        <v>3320588</v>
      </c>
      <c r="D301" s="258">
        <v>1610588</v>
      </c>
      <c r="E301" s="258">
        <v>1710000</v>
      </c>
    </row>
    <row r="302" spans="1:5" s="239" customFormat="1" ht="12">
      <c r="A302" s="257">
        <v>2130503</v>
      </c>
      <c r="B302" s="257" t="s">
        <v>514</v>
      </c>
      <c r="C302" s="258">
        <v>321000</v>
      </c>
      <c r="D302" s="258">
        <v>321000</v>
      </c>
      <c r="E302" s="258">
        <v>0</v>
      </c>
    </row>
    <row r="303" spans="1:5" s="239" customFormat="1" ht="12">
      <c r="A303" s="257">
        <v>2130504</v>
      </c>
      <c r="B303" s="257" t="s">
        <v>515</v>
      </c>
      <c r="C303" s="258">
        <v>6500000</v>
      </c>
      <c r="D303" s="258">
        <v>0</v>
      </c>
      <c r="E303" s="258">
        <v>6500000</v>
      </c>
    </row>
    <row r="304" spans="1:5" s="239" customFormat="1" ht="12">
      <c r="A304" s="257">
        <v>2130599</v>
      </c>
      <c r="B304" s="257" t="s">
        <v>516</v>
      </c>
      <c r="C304" s="258">
        <v>203051000</v>
      </c>
      <c r="D304" s="258">
        <v>1661000</v>
      </c>
      <c r="E304" s="258">
        <v>201390000</v>
      </c>
    </row>
    <row r="305" spans="1:5" s="239" customFormat="1" ht="12">
      <c r="A305" s="257">
        <v>21307</v>
      </c>
      <c r="B305" s="257" t="s">
        <v>517</v>
      </c>
      <c r="C305" s="258">
        <v>38446890</v>
      </c>
      <c r="D305" s="258">
        <v>14397990</v>
      </c>
      <c r="E305" s="258">
        <v>24048900</v>
      </c>
    </row>
    <row r="306" spans="1:5" s="239" customFormat="1" ht="12">
      <c r="A306" s="257">
        <v>2130705</v>
      </c>
      <c r="B306" s="257" t="s">
        <v>518</v>
      </c>
      <c r="C306" s="258">
        <v>32342890</v>
      </c>
      <c r="D306" s="258">
        <v>14097990</v>
      </c>
      <c r="E306" s="258">
        <v>18244900</v>
      </c>
    </row>
    <row r="307" spans="1:5" s="239" customFormat="1" ht="12">
      <c r="A307" s="257">
        <v>2130706</v>
      </c>
      <c r="B307" s="257" t="s">
        <v>519</v>
      </c>
      <c r="C307" s="258">
        <v>6104000</v>
      </c>
      <c r="D307" s="258">
        <v>300000</v>
      </c>
      <c r="E307" s="258">
        <v>5804000</v>
      </c>
    </row>
    <row r="308" spans="1:5" s="239" customFormat="1" ht="12">
      <c r="A308" s="257">
        <v>21399</v>
      </c>
      <c r="B308" s="257" t="s">
        <v>520</v>
      </c>
      <c r="C308" s="258">
        <v>600000</v>
      </c>
      <c r="D308" s="258">
        <v>600000</v>
      </c>
      <c r="E308" s="258">
        <v>0</v>
      </c>
    </row>
    <row r="309" spans="1:5" s="239" customFormat="1" ht="12">
      <c r="A309" s="257">
        <v>2139999</v>
      </c>
      <c r="B309" s="257" t="s">
        <v>521</v>
      </c>
      <c r="C309" s="258">
        <v>600000</v>
      </c>
      <c r="D309" s="258">
        <v>600000</v>
      </c>
      <c r="E309" s="258">
        <v>0</v>
      </c>
    </row>
    <row r="310" spans="1:5" s="239" customFormat="1" ht="12">
      <c r="A310" s="257">
        <v>214</v>
      </c>
      <c r="B310" s="257" t="s">
        <v>522</v>
      </c>
      <c r="C310" s="258">
        <v>29711309</v>
      </c>
      <c r="D310" s="258">
        <v>16891084</v>
      </c>
      <c r="E310" s="258">
        <v>12820225</v>
      </c>
    </row>
    <row r="311" spans="1:5" s="239" customFormat="1" ht="12">
      <c r="A311" s="257">
        <v>21401</v>
      </c>
      <c r="B311" s="257" t="s">
        <v>523</v>
      </c>
      <c r="C311" s="258">
        <v>29711309</v>
      </c>
      <c r="D311" s="258">
        <v>16891084</v>
      </c>
      <c r="E311" s="258">
        <v>12820225</v>
      </c>
    </row>
    <row r="312" spans="1:5" s="239" customFormat="1" ht="12">
      <c r="A312" s="257">
        <v>2140101</v>
      </c>
      <c r="B312" s="257" t="s">
        <v>524</v>
      </c>
      <c r="C312" s="258">
        <v>17435709</v>
      </c>
      <c r="D312" s="258">
        <v>13968384</v>
      </c>
      <c r="E312" s="258">
        <v>3467325</v>
      </c>
    </row>
    <row r="313" spans="1:5" s="239" customFormat="1" ht="12">
      <c r="A313" s="257">
        <v>2140104</v>
      </c>
      <c r="B313" s="257" t="s">
        <v>525</v>
      </c>
      <c r="C313" s="258">
        <v>6122900</v>
      </c>
      <c r="D313" s="258">
        <v>0</v>
      </c>
      <c r="E313" s="258">
        <v>6122900</v>
      </c>
    </row>
    <row r="314" spans="1:5" s="239" customFormat="1" ht="12">
      <c r="A314" s="257">
        <v>2140106</v>
      </c>
      <c r="B314" s="257" t="s">
        <v>526</v>
      </c>
      <c r="C314" s="258">
        <v>6152700</v>
      </c>
      <c r="D314" s="258">
        <v>2922700</v>
      </c>
      <c r="E314" s="258">
        <v>3230000</v>
      </c>
    </row>
    <row r="315" spans="1:5" s="239" customFormat="1" ht="12">
      <c r="A315" s="257">
        <v>215</v>
      </c>
      <c r="B315" s="257" t="s">
        <v>527</v>
      </c>
      <c r="C315" s="258">
        <v>23768500</v>
      </c>
      <c r="D315" s="258">
        <v>1632500</v>
      </c>
      <c r="E315" s="258">
        <v>22136000</v>
      </c>
    </row>
    <row r="316" spans="1:5" s="239" customFormat="1" ht="12">
      <c r="A316" s="257">
        <v>21505</v>
      </c>
      <c r="B316" s="257" t="s">
        <v>528</v>
      </c>
      <c r="C316" s="258">
        <v>2268500</v>
      </c>
      <c r="D316" s="258">
        <v>1632500</v>
      </c>
      <c r="E316" s="258">
        <v>636000</v>
      </c>
    </row>
    <row r="317" spans="1:5" s="239" customFormat="1" ht="12">
      <c r="A317" s="257">
        <v>2150501</v>
      </c>
      <c r="B317" s="257" t="s">
        <v>529</v>
      </c>
      <c r="C317" s="258">
        <v>2138500</v>
      </c>
      <c r="D317" s="258">
        <v>1632500</v>
      </c>
      <c r="E317" s="258">
        <v>506000</v>
      </c>
    </row>
    <row r="318" spans="1:5" s="239" customFormat="1" ht="12">
      <c r="A318" s="257">
        <v>2150510</v>
      </c>
      <c r="B318" s="257" t="s">
        <v>530</v>
      </c>
      <c r="C318" s="258">
        <v>130000</v>
      </c>
      <c r="D318" s="258">
        <v>0</v>
      </c>
      <c r="E318" s="258">
        <v>130000</v>
      </c>
    </row>
    <row r="319" spans="1:5" s="239" customFormat="1" ht="12">
      <c r="A319" s="257">
        <v>21508</v>
      </c>
      <c r="B319" s="257" t="s">
        <v>531</v>
      </c>
      <c r="C319" s="258">
        <v>21500000</v>
      </c>
      <c r="D319" s="258">
        <v>0</v>
      </c>
      <c r="E319" s="258">
        <v>21500000</v>
      </c>
    </row>
    <row r="320" spans="1:5" s="239" customFormat="1" ht="12">
      <c r="A320" s="257">
        <v>2150899</v>
      </c>
      <c r="B320" s="257" t="s">
        <v>532</v>
      </c>
      <c r="C320" s="258">
        <v>21500000</v>
      </c>
      <c r="D320" s="258">
        <v>0</v>
      </c>
      <c r="E320" s="258">
        <v>21500000</v>
      </c>
    </row>
    <row r="321" spans="1:5" s="239" customFormat="1" ht="12">
      <c r="A321" s="257">
        <v>216</v>
      </c>
      <c r="B321" s="257" t="s">
        <v>533</v>
      </c>
      <c r="C321" s="258">
        <v>1672435.64</v>
      </c>
      <c r="D321" s="258">
        <v>1022435.64</v>
      </c>
      <c r="E321" s="258">
        <v>650000</v>
      </c>
    </row>
    <row r="322" spans="1:5" s="239" customFormat="1" ht="12">
      <c r="A322" s="257">
        <v>21602</v>
      </c>
      <c r="B322" s="257" t="s">
        <v>534</v>
      </c>
      <c r="C322" s="258">
        <v>1672435.64</v>
      </c>
      <c r="D322" s="258">
        <v>1022435.64</v>
      </c>
      <c r="E322" s="258">
        <v>650000</v>
      </c>
    </row>
    <row r="323" spans="1:5" s="239" customFormat="1" ht="12">
      <c r="A323" s="257">
        <v>2160201</v>
      </c>
      <c r="B323" s="257" t="s">
        <v>535</v>
      </c>
      <c r="C323" s="258">
        <v>1672435.64</v>
      </c>
      <c r="D323" s="258">
        <v>1022435.64</v>
      </c>
      <c r="E323" s="258">
        <v>650000</v>
      </c>
    </row>
    <row r="324" spans="1:5" s="239" customFormat="1" ht="12">
      <c r="A324" s="257">
        <v>220</v>
      </c>
      <c r="B324" s="257" t="s">
        <v>536</v>
      </c>
      <c r="C324" s="258">
        <v>14751673.8</v>
      </c>
      <c r="D324" s="258">
        <v>4988673.8</v>
      </c>
      <c r="E324" s="258">
        <v>9763000</v>
      </c>
    </row>
    <row r="325" spans="1:5" s="239" customFormat="1" ht="12">
      <c r="A325" s="257">
        <v>22001</v>
      </c>
      <c r="B325" s="257" t="s">
        <v>537</v>
      </c>
      <c r="C325" s="258">
        <v>14267673.8</v>
      </c>
      <c r="D325" s="258">
        <v>4782673.8</v>
      </c>
      <c r="E325" s="258">
        <v>9485000</v>
      </c>
    </row>
    <row r="326" spans="1:5" s="239" customFormat="1" ht="12">
      <c r="A326" s="257">
        <v>2200101</v>
      </c>
      <c r="B326" s="257" t="s">
        <v>538</v>
      </c>
      <c r="C326" s="258">
        <v>1392804.8</v>
      </c>
      <c r="D326" s="258">
        <v>1392804.8</v>
      </c>
      <c r="E326" s="258">
        <v>0</v>
      </c>
    </row>
    <row r="327" spans="1:5" s="239" customFormat="1" ht="12">
      <c r="A327" s="257">
        <v>2200150</v>
      </c>
      <c r="B327" s="257" t="s">
        <v>539</v>
      </c>
      <c r="C327" s="258">
        <v>8874869</v>
      </c>
      <c r="D327" s="258">
        <v>3389869</v>
      </c>
      <c r="E327" s="258">
        <v>5485000</v>
      </c>
    </row>
    <row r="328" spans="1:5" s="239" customFormat="1" ht="12">
      <c r="A328" s="257">
        <v>2200199</v>
      </c>
      <c r="B328" s="257" t="s">
        <v>540</v>
      </c>
      <c r="C328" s="258">
        <v>4000000</v>
      </c>
      <c r="D328" s="258">
        <v>0</v>
      </c>
      <c r="E328" s="258">
        <v>4000000</v>
      </c>
    </row>
    <row r="329" spans="1:5" s="239" customFormat="1" ht="12">
      <c r="A329" s="257">
        <v>22005</v>
      </c>
      <c r="B329" s="257" t="s">
        <v>541</v>
      </c>
      <c r="C329" s="258">
        <v>484000</v>
      </c>
      <c r="D329" s="258">
        <v>206000</v>
      </c>
      <c r="E329" s="258">
        <v>278000</v>
      </c>
    </row>
    <row r="330" spans="1:5" s="239" customFormat="1" ht="12">
      <c r="A330" s="257">
        <v>2200504</v>
      </c>
      <c r="B330" s="257" t="s">
        <v>542</v>
      </c>
      <c r="C330" s="258">
        <v>206000</v>
      </c>
      <c r="D330" s="258">
        <v>206000</v>
      </c>
      <c r="E330" s="258">
        <v>0</v>
      </c>
    </row>
    <row r="331" spans="1:5" s="239" customFormat="1" ht="12">
      <c r="A331" s="257">
        <v>2200509</v>
      </c>
      <c r="B331" s="257" t="s">
        <v>543</v>
      </c>
      <c r="C331" s="258">
        <v>130000</v>
      </c>
      <c r="D331" s="258">
        <v>0</v>
      </c>
      <c r="E331" s="258">
        <v>130000</v>
      </c>
    </row>
    <row r="332" spans="1:5" s="239" customFormat="1" ht="12">
      <c r="A332" s="257">
        <v>2200510</v>
      </c>
      <c r="B332" s="257" t="s">
        <v>544</v>
      </c>
      <c r="C332" s="258">
        <v>148000</v>
      </c>
      <c r="D332" s="258">
        <v>0</v>
      </c>
      <c r="E332" s="258">
        <v>148000</v>
      </c>
    </row>
    <row r="333" spans="1:5" s="239" customFormat="1" ht="12">
      <c r="A333" s="257">
        <v>221</v>
      </c>
      <c r="B333" s="257" t="s">
        <v>545</v>
      </c>
      <c r="C333" s="258">
        <v>33694260</v>
      </c>
      <c r="D333" s="258">
        <v>120960</v>
      </c>
      <c r="E333" s="258">
        <v>33573300</v>
      </c>
    </row>
    <row r="334" spans="1:5" s="239" customFormat="1" ht="12">
      <c r="A334" s="257">
        <v>22101</v>
      </c>
      <c r="B334" s="257" t="s">
        <v>546</v>
      </c>
      <c r="C334" s="258">
        <v>33573300</v>
      </c>
      <c r="D334" s="258">
        <v>0</v>
      </c>
      <c r="E334" s="258">
        <v>33573300</v>
      </c>
    </row>
    <row r="335" spans="1:5" s="239" customFormat="1" ht="12">
      <c r="A335" s="257">
        <v>2210103</v>
      </c>
      <c r="B335" s="257" t="s">
        <v>547</v>
      </c>
      <c r="C335" s="258">
        <v>32073300</v>
      </c>
      <c r="D335" s="258">
        <v>0</v>
      </c>
      <c r="E335" s="258">
        <v>32073300</v>
      </c>
    </row>
    <row r="336" spans="1:5" s="239" customFormat="1" ht="12">
      <c r="A336" s="257">
        <v>2210106</v>
      </c>
      <c r="B336" s="257" t="s">
        <v>548</v>
      </c>
      <c r="C336" s="258">
        <v>1500000</v>
      </c>
      <c r="D336" s="258">
        <v>0</v>
      </c>
      <c r="E336" s="258">
        <v>1500000</v>
      </c>
    </row>
    <row r="337" spans="1:5" s="239" customFormat="1" ht="12">
      <c r="A337" s="257">
        <v>22102</v>
      </c>
      <c r="B337" s="257" t="s">
        <v>549</v>
      </c>
      <c r="C337" s="258">
        <v>120960</v>
      </c>
      <c r="D337" s="258">
        <v>120960</v>
      </c>
      <c r="E337" s="258">
        <v>0</v>
      </c>
    </row>
    <row r="338" spans="1:5" s="239" customFormat="1" ht="12">
      <c r="A338" s="257">
        <v>2210201</v>
      </c>
      <c r="B338" s="257" t="s">
        <v>550</v>
      </c>
      <c r="C338" s="258">
        <v>120960</v>
      </c>
      <c r="D338" s="258">
        <v>120960</v>
      </c>
      <c r="E338" s="258">
        <v>0</v>
      </c>
    </row>
    <row r="339" spans="1:5" s="239" customFormat="1" ht="12">
      <c r="A339" s="257">
        <v>222</v>
      </c>
      <c r="B339" s="257" t="s">
        <v>551</v>
      </c>
      <c r="C339" s="258">
        <v>1109259</v>
      </c>
      <c r="D339" s="258">
        <v>759259</v>
      </c>
      <c r="E339" s="258">
        <v>350000</v>
      </c>
    </row>
    <row r="340" spans="1:5" s="239" customFormat="1" ht="12">
      <c r="A340" s="257">
        <v>22201</v>
      </c>
      <c r="B340" s="257" t="s">
        <v>552</v>
      </c>
      <c r="C340" s="258">
        <v>1109259</v>
      </c>
      <c r="D340" s="258">
        <v>759259</v>
      </c>
      <c r="E340" s="258">
        <v>350000</v>
      </c>
    </row>
    <row r="341" spans="1:5" s="239" customFormat="1" ht="12">
      <c r="A341" s="257">
        <v>2220101</v>
      </c>
      <c r="B341" s="257" t="s">
        <v>553</v>
      </c>
      <c r="C341" s="258">
        <v>1109259</v>
      </c>
      <c r="D341" s="258">
        <v>759259</v>
      </c>
      <c r="E341" s="258">
        <v>350000</v>
      </c>
    </row>
    <row r="342" spans="1:5" s="239" customFormat="1" ht="12">
      <c r="A342" s="257">
        <v>223</v>
      </c>
      <c r="B342" s="257" t="s">
        <v>554</v>
      </c>
      <c r="C342" s="258">
        <v>6000000</v>
      </c>
      <c r="D342" s="258">
        <v>0</v>
      </c>
      <c r="E342" s="258">
        <v>6000000</v>
      </c>
    </row>
    <row r="343" spans="1:5" s="239" customFormat="1" ht="12">
      <c r="A343" s="257">
        <v>22301</v>
      </c>
      <c r="B343" s="257" t="s">
        <v>555</v>
      </c>
      <c r="C343" s="258">
        <v>6000000</v>
      </c>
      <c r="D343" s="258">
        <v>0</v>
      </c>
      <c r="E343" s="258">
        <v>6000000</v>
      </c>
    </row>
    <row r="344" spans="1:5" s="239" customFormat="1" ht="12">
      <c r="A344" s="257">
        <v>2230108</v>
      </c>
      <c r="B344" s="257" t="s">
        <v>556</v>
      </c>
      <c r="C344" s="258">
        <v>6000000</v>
      </c>
      <c r="D344" s="258">
        <v>0</v>
      </c>
      <c r="E344" s="258">
        <v>6000000</v>
      </c>
    </row>
    <row r="345" spans="1:5" s="239" customFormat="1" ht="12">
      <c r="A345" s="257">
        <v>224</v>
      </c>
      <c r="B345" s="257" t="s">
        <v>557</v>
      </c>
      <c r="C345" s="258">
        <v>13372501.57</v>
      </c>
      <c r="D345" s="258">
        <v>5579244.57</v>
      </c>
      <c r="E345" s="258">
        <v>7793257</v>
      </c>
    </row>
    <row r="346" spans="1:5" s="239" customFormat="1" ht="12">
      <c r="A346" s="257">
        <v>22401</v>
      </c>
      <c r="B346" s="257" t="s">
        <v>558</v>
      </c>
      <c r="C346" s="258">
        <v>2110744.57</v>
      </c>
      <c r="D346" s="258">
        <v>1340744.57</v>
      </c>
      <c r="E346" s="258">
        <v>770000</v>
      </c>
    </row>
    <row r="347" spans="1:5" s="239" customFormat="1" ht="12">
      <c r="A347" s="257">
        <v>2240101</v>
      </c>
      <c r="B347" s="257" t="s">
        <v>280</v>
      </c>
      <c r="C347" s="258">
        <v>2110744.57</v>
      </c>
      <c r="D347" s="258">
        <v>1340744.57</v>
      </c>
      <c r="E347" s="258">
        <v>770000</v>
      </c>
    </row>
    <row r="348" spans="1:5" s="239" customFormat="1" ht="12">
      <c r="A348" s="257">
        <v>22402</v>
      </c>
      <c r="B348" s="257" t="s">
        <v>559</v>
      </c>
      <c r="C348" s="258">
        <v>11261757</v>
      </c>
      <c r="D348" s="258">
        <v>4238500</v>
      </c>
      <c r="E348" s="258">
        <v>7023257</v>
      </c>
    </row>
    <row r="349" spans="1:5" s="239" customFormat="1" ht="12">
      <c r="A349" s="257">
        <v>2240201</v>
      </c>
      <c r="B349" s="257" t="s">
        <v>280</v>
      </c>
      <c r="C349" s="258">
        <v>1020057</v>
      </c>
      <c r="D349" s="258">
        <v>0</v>
      </c>
      <c r="E349" s="258">
        <v>1020057</v>
      </c>
    </row>
    <row r="350" spans="1:5" s="239" customFormat="1" ht="12">
      <c r="A350" s="257">
        <v>2240202</v>
      </c>
      <c r="B350" s="257" t="s">
        <v>281</v>
      </c>
      <c r="C350" s="258">
        <v>3440600</v>
      </c>
      <c r="D350" s="258">
        <v>2990900</v>
      </c>
      <c r="E350" s="258">
        <v>449700</v>
      </c>
    </row>
    <row r="351" spans="1:5" s="239" customFormat="1" ht="12">
      <c r="A351" s="257">
        <v>2240204</v>
      </c>
      <c r="B351" s="257" t="s">
        <v>560</v>
      </c>
      <c r="C351" s="258">
        <v>200000</v>
      </c>
      <c r="D351" s="258">
        <v>0</v>
      </c>
      <c r="E351" s="258">
        <v>200000</v>
      </c>
    </row>
    <row r="352" spans="1:5" s="239" customFormat="1" ht="12">
      <c r="A352" s="257">
        <v>2240299</v>
      </c>
      <c r="B352" s="257" t="s">
        <v>561</v>
      </c>
      <c r="C352" s="258">
        <v>6601100</v>
      </c>
      <c r="D352" s="258">
        <v>1247600</v>
      </c>
      <c r="E352" s="258">
        <v>5353500</v>
      </c>
    </row>
    <row r="353" spans="1:5" s="239" customFormat="1" ht="12">
      <c r="A353" s="257">
        <v>227</v>
      </c>
      <c r="B353" s="257" t="s">
        <v>562</v>
      </c>
      <c r="C353" s="258">
        <v>18800000</v>
      </c>
      <c r="D353" s="258">
        <v>3800000</v>
      </c>
      <c r="E353" s="258">
        <v>15000000</v>
      </c>
    </row>
    <row r="354" spans="1:5" s="239" customFormat="1" ht="12">
      <c r="A354" s="257">
        <v>227</v>
      </c>
      <c r="B354" s="257" t="s">
        <v>563</v>
      </c>
      <c r="C354" s="258">
        <v>18800000</v>
      </c>
      <c r="D354" s="258">
        <v>3800000</v>
      </c>
      <c r="E354" s="258">
        <v>15000000</v>
      </c>
    </row>
    <row r="355" spans="1:5" s="239" customFormat="1" ht="12">
      <c r="A355" s="257">
        <v>227</v>
      </c>
      <c r="B355" s="257" t="s">
        <v>564</v>
      </c>
      <c r="C355" s="258">
        <v>18800000</v>
      </c>
      <c r="D355" s="258">
        <v>3800000</v>
      </c>
      <c r="E355" s="258">
        <v>15000000</v>
      </c>
    </row>
    <row r="356" spans="1:5" s="239" customFormat="1" ht="12">
      <c r="A356" s="257">
        <v>229</v>
      </c>
      <c r="B356" s="257" t="s">
        <v>565</v>
      </c>
      <c r="C356" s="258">
        <v>3150000</v>
      </c>
      <c r="D356" s="258">
        <v>500000</v>
      </c>
      <c r="E356" s="258">
        <v>2650000</v>
      </c>
    </row>
    <row r="357" spans="1:5" s="239" customFormat="1" ht="12">
      <c r="A357" s="257">
        <v>22902</v>
      </c>
      <c r="B357" s="257" t="s">
        <v>566</v>
      </c>
      <c r="C357" s="258">
        <v>150000</v>
      </c>
      <c r="D357" s="258">
        <v>0</v>
      </c>
      <c r="E357" s="258">
        <v>150000</v>
      </c>
    </row>
    <row r="358" spans="1:5" s="239" customFormat="1" ht="12">
      <c r="A358" s="257">
        <v>22902</v>
      </c>
      <c r="B358" s="257" t="s">
        <v>567</v>
      </c>
      <c r="C358" s="258">
        <v>150000</v>
      </c>
      <c r="D358" s="258">
        <v>0</v>
      </c>
      <c r="E358" s="258">
        <v>150000</v>
      </c>
    </row>
    <row r="359" spans="1:5" s="239" customFormat="1" ht="12">
      <c r="A359" s="257">
        <v>22999</v>
      </c>
      <c r="B359" s="257" t="s">
        <v>568</v>
      </c>
      <c r="C359" s="258">
        <v>3000000</v>
      </c>
      <c r="D359" s="258">
        <v>500000</v>
      </c>
      <c r="E359" s="258">
        <v>2500000</v>
      </c>
    </row>
    <row r="360" spans="1:5" s="239" customFormat="1" ht="12">
      <c r="A360" s="257">
        <v>2299901</v>
      </c>
      <c r="B360" s="257" t="s">
        <v>569</v>
      </c>
      <c r="C360" s="258">
        <v>3000000</v>
      </c>
      <c r="D360" s="258">
        <v>500000</v>
      </c>
      <c r="E360" s="258">
        <v>2500000</v>
      </c>
    </row>
    <row r="361" spans="1:5" s="239" customFormat="1" ht="12">
      <c r="A361" s="257">
        <v>231</v>
      </c>
      <c r="B361" s="257" t="s">
        <v>570</v>
      </c>
      <c r="C361" s="258">
        <v>236000000</v>
      </c>
      <c r="D361" s="258">
        <v>0</v>
      </c>
      <c r="E361" s="258">
        <v>236000000</v>
      </c>
    </row>
    <row r="362" spans="1:5" s="239" customFormat="1" ht="12">
      <c r="A362" s="257">
        <v>23103</v>
      </c>
      <c r="B362" s="257" t="s">
        <v>571</v>
      </c>
      <c r="C362" s="258">
        <v>236000000</v>
      </c>
      <c r="D362" s="258">
        <v>0</v>
      </c>
      <c r="E362" s="258">
        <v>236000000</v>
      </c>
    </row>
    <row r="363" spans="1:5" s="239" customFormat="1" ht="12">
      <c r="A363" s="257">
        <v>2310301</v>
      </c>
      <c r="B363" s="257" t="s">
        <v>572</v>
      </c>
      <c r="C363" s="258">
        <v>236000000</v>
      </c>
      <c r="D363" s="258">
        <v>0</v>
      </c>
      <c r="E363" s="258">
        <v>236000000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1">
      <selection activeCell="G5" sqref="G5"/>
    </sheetView>
  </sheetViews>
  <sheetFormatPr defaultColWidth="9.00390625" defaultRowHeight="14.25"/>
  <cols>
    <col min="1" max="1" width="9.125" style="0" customWidth="1"/>
    <col min="2" max="2" width="29.625" style="0" customWidth="1"/>
    <col min="3" max="6" width="16.00390625" style="0" customWidth="1"/>
    <col min="7" max="7" width="19.00390625" style="0" customWidth="1"/>
    <col min="8" max="17" width="9.75390625" style="0" customWidth="1"/>
  </cols>
  <sheetData>
    <row r="1" spans="1:6" ht="14.25">
      <c r="A1" s="228"/>
      <c r="B1" s="228"/>
      <c r="C1" s="229"/>
      <c r="D1" s="229"/>
      <c r="E1" s="229"/>
      <c r="F1" s="230"/>
    </row>
    <row r="2" spans="1:6" ht="21" customHeight="1">
      <c r="A2" s="231" t="s">
        <v>573</v>
      </c>
      <c r="B2" s="231"/>
      <c r="C2" s="231"/>
      <c r="D2" s="231"/>
      <c r="E2" s="231"/>
      <c r="F2" s="231"/>
    </row>
    <row r="3" spans="1:6" ht="20.25" customHeight="1">
      <c r="A3" s="232" t="s">
        <v>574</v>
      </c>
      <c r="B3" s="233"/>
      <c r="C3" s="229"/>
      <c r="D3" s="229"/>
      <c r="E3" s="229"/>
      <c r="F3" s="230" t="s">
        <v>214</v>
      </c>
    </row>
    <row r="4" spans="1:6" ht="69.75" customHeight="1">
      <c r="A4" s="234" t="s">
        <v>575</v>
      </c>
      <c r="B4" s="234"/>
      <c r="C4" s="234" t="s">
        <v>576</v>
      </c>
      <c r="D4" s="234"/>
      <c r="E4" s="234"/>
      <c r="F4" s="234"/>
    </row>
    <row r="5" spans="1:6" ht="19.5" customHeight="1">
      <c r="A5" s="235" t="s">
        <v>217</v>
      </c>
      <c r="B5" s="235" t="s">
        <v>218</v>
      </c>
      <c r="C5" s="235" t="s">
        <v>577</v>
      </c>
      <c r="D5" s="235" t="s">
        <v>578</v>
      </c>
      <c r="E5" s="235" t="s">
        <v>579</v>
      </c>
      <c r="F5" s="235" t="s">
        <v>580</v>
      </c>
    </row>
    <row r="6" spans="1:6" ht="19.5" customHeight="1">
      <c r="A6" s="236" t="s">
        <v>221</v>
      </c>
      <c r="B6" s="236" t="s">
        <v>221</v>
      </c>
      <c r="C6" s="236">
        <v>1</v>
      </c>
      <c r="D6" s="236">
        <v>2</v>
      </c>
      <c r="E6" s="236">
        <v>3</v>
      </c>
      <c r="F6" s="236">
        <v>4</v>
      </c>
    </row>
    <row r="7" spans="1:6" s="227" customFormat="1" ht="19.5" customHeight="1">
      <c r="A7" s="237"/>
      <c r="B7" s="237" t="s">
        <v>577</v>
      </c>
      <c r="C7" s="238">
        <v>806161612.77</v>
      </c>
      <c r="D7" s="238">
        <v>759575394.65</v>
      </c>
      <c r="E7" s="238">
        <v>9962818.12</v>
      </c>
      <c r="F7" s="238">
        <v>36623400</v>
      </c>
    </row>
    <row r="8" spans="1:6" ht="19.5" customHeight="1">
      <c r="A8" s="237" t="s">
        <v>581</v>
      </c>
      <c r="B8" s="237" t="s">
        <v>578</v>
      </c>
      <c r="C8" s="238">
        <v>759575394.65</v>
      </c>
      <c r="D8" s="238">
        <v>759575394.65</v>
      </c>
      <c r="E8" s="238">
        <v>0</v>
      </c>
      <c r="F8" s="238">
        <v>0</v>
      </c>
    </row>
    <row r="9" spans="1:6" ht="19.5" customHeight="1">
      <c r="A9" s="237" t="s">
        <v>582</v>
      </c>
      <c r="B9" s="237" t="s">
        <v>583</v>
      </c>
      <c r="C9" s="238">
        <v>278559086.53</v>
      </c>
      <c r="D9" s="238">
        <v>278559086.53</v>
      </c>
      <c r="E9" s="238">
        <v>0</v>
      </c>
      <c r="F9" s="238">
        <v>0</v>
      </c>
    </row>
    <row r="10" spans="1:6" ht="19.5" customHeight="1">
      <c r="A10" s="237" t="s">
        <v>584</v>
      </c>
      <c r="B10" s="237" t="s">
        <v>585</v>
      </c>
      <c r="C10" s="238">
        <v>278559086.53</v>
      </c>
      <c r="D10" s="238">
        <v>278559086.53</v>
      </c>
      <c r="E10" s="238">
        <v>0</v>
      </c>
      <c r="F10" s="238">
        <v>0</v>
      </c>
    </row>
    <row r="11" spans="1:6" ht="19.5" customHeight="1">
      <c r="A11" s="237" t="s">
        <v>586</v>
      </c>
      <c r="B11" s="237" t="s">
        <v>587</v>
      </c>
      <c r="C11" s="238">
        <v>76795665.73</v>
      </c>
      <c r="D11" s="238">
        <v>76795665.73</v>
      </c>
      <c r="E11" s="238">
        <v>0</v>
      </c>
      <c r="F11" s="238">
        <v>0</v>
      </c>
    </row>
    <row r="12" spans="1:6" ht="19.5" customHeight="1">
      <c r="A12" s="237" t="s">
        <v>588</v>
      </c>
      <c r="B12" s="237" t="s">
        <v>589</v>
      </c>
      <c r="C12" s="238">
        <v>76795665.73</v>
      </c>
      <c r="D12" s="238">
        <v>76795665.73</v>
      </c>
      <c r="E12" s="238">
        <v>0</v>
      </c>
      <c r="F12" s="238">
        <v>0</v>
      </c>
    </row>
    <row r="13" spans="1:6" ht="19.5" customHeight="1">
      <c r="A13" s="237" t="s">
        <v>590</v>
      </c>
      <c r="B13" s="237" t="s">
        <v>591</v>
      </c>
      <c r="C13" s="238">
        <v>7819714.6</v>
      </c>
      <c r="D13" s="238">
        <v>7819714.6</v>
      </c>
      <c r="E13" s="238">
        <v>0</v>
      </c>
      <c r="F13" s="238">
        <v>0</v>
      </c>
    </row>
    <row r="14" spans="1:6" ht="19.5" customHeight="1">
      <c r="A14" s="237" t="s">
        <v>592</v>
      </c>
      <c r="B14" s="237" t="s">
        <v>593</v>
      </c>
      <c r="C14" s="238">
        <v>7819714.6</v>
      </c>
      <c r="D14" s="238">
        <v>7819714.6</v>
      </c>
      <c r="E14" s="238">
        <v>0</v>
      </c>
      <c r="F14" s="238">
        <v>0</v>
      </c>
    </row>
    <row r="15" spans="1:6" ht="19.5" customHeight="1">
      <c r="A15" s="237" t="s">
        <v>594</v>
      </c>
      <c r="B15" s="237" t="s">
        <v>595</v>
      </c>
      <c r="C15" s="238">
        <v>20853180.59</v>
      </c>
      <c r="D15" s="238">
        <v>20853180.59</v>
      </c>
      <c r="E15" s="238">
        <v>0</v>
      </c>
      <c r="F15" s="238">
        <v>0</v>
      </c>
    </row>
    <row r="16" spans="1:6" ht="19.5" customHeight="1">
      <c r="A16" s="237" t="s">
        <v>596</v>
      </c>
      <c r="B16" s="237" t="s">
        <v>597</v>
      </c>
      <c r="C16" s="238">
        <v>20853180.59</v>
      </c>
      <c r="D16" s="238">
        <v>20853180.59</v>
      </c>
      <c r="E16" s="238">
        <v>0</v>
      </c>
      <c r="F16" s="238">
        <v>0</v>
      </c>
    </row>
    <row r="17" spans="1:6" ht="19.5" customHeight="1">
      <c r="A17" s="237" t="s">
        <v>598</v>
      </c>
      <c r="B17" s="237" t="s">
        <v>599</v>
      </c>
      <c r="C17" s="238">
        <v>34604625.92</v>
      </c>
      <c r="D17" s="238">
        <v>34604625.92</v>
      </c>
      <c r="E17" s="238">
        <v>0</v>
      </c>
      <c r="F17" s="238">
        <v>0</v>
      </c>
    </row>
    <row r="18" spans="1:6" ht="19.5" customHeight="1">
      <c r="A18" s="237" t="s">
        <v>600</v>
      </c>
      <c r="B18" s="237" t="s">
        <v>601</v>
      </c>
      <c r="C18" s="238">
        <v>34604625.92</v>
      </c>
      <c r="D18" s="238">
        <v>34604625.92</v>
      </c>
      <c r="E18" s="238">
        <v>0</v>
      </c>
      <c r="F18" s="238">
        <v>0</v>
      </c>
    </row>
    <row r="19" spans="1:6" ht="19.5" customHeight="1">
      <c r="A19" s="237" t="s">
        <v>602</v>
      </c>
      <c r="B19" s="237" t="s">
        <v>603</v>
      </c>
      <c r="C19" s="238">
        <v>686736</v>
      </c>
      <c r="D19" s="238">
        <v>686736</v>
      </c>
      <c r="E19" s="238">
        <v>0</v>
      </c>
      <c r="F19" s="238">
        <v>0</v>
      </c>
    </row>
    <row r="20" spans="1:6" ht="19.5" customHeight="1">
      <c r="A20" s="237" t="s">
        <v>604</v>
      </c>
      <c r="B20" s="237" t="s">
        <v>605</v>
      </c>
      <c r="C20" s="238">
        <v>686736</v>
      </c>
      <c r="D20" s="238">
        <v>686736</v>
      </c>
      <c r="E20" s="238">
        <v>0</v>
      </c>
      <c r="F20" s="238">
        <v>0</v>
      </c>
    </row>
    <row r="21" spans="1:6" ht="19.5" customHeight="1">
      <c r="A21" s="237" t="s">
        <v>606</v>
      </c>
      <c r="B21" s="237" t="s">
        <v>607</v>
      </c>
      <c r="C21" s="238">
        <v>7026377.2</v>
      </c>
      <c r="D21" s="238">
        <v>7026377.2</v>
      </c>
      <c r="E21" s="238">
        <v>0</v>
      </c>
      <c r="F21" s="238">
        <v>0</v>
      </c>
    </row>
    <row r="22" spans="1:6" ht="19.5" customHeight="1">
      <c r="A22" s="237" t="s">
        <v>608</v>
      </c>
      <c r="B22" s="237" t="s">
        <v>609</v>
      </c>
      <c r="C22" s="238">
        <v>7026377.2</v>
      </c>
      <c r="D22" s="238">
        <v>7026377.2</v>
      </c>
      <c r="E22" s="238">
        <v>0</v>
      </c>
      <c r="F22" s="238">
        <v>0</v>
      </c>
    </row>
    <row r="23" spans="1:6" ht="19.5" customHeight="1">
      <c r="A23" s="237" t="s">
        <v>610</v>
      </c>
      <c r="B23" s="237" t="s">
        <v>611</v>
      </c>
      <c r="C23" s="238">
        <v>13150.8</v>
      </c>
      <c r="D23" s="238">
        <v>13150.8</v>
      </c>
      <c r="E23" s="238">
        <v>0</v>
      </c>
      <c r="F23" s="238">
        <v>0</v>
      </c>
    </row>
    <row r="24" spans="1:6" ht="19.5" customHeight="1">
      <c r="A24" s="237" t="s">
        <v>612</v>
      </c>
      <c r="B24" s="237" t="s">
        <v>613</v>
      </c>
      <c r="C24" s="238">
        <v>13150.8</v>
      </c>
      <c r="D24" s="238">
        <v>13150.8</v>
      </c>
      <c r="E24" s="238">
        <v>0</v>
      </c>
      <c r="F24" s="238">
        <v>0</v>
      </c>
    </row>
    <row r="25" spans="1:6" ht="19.5" customHeight="1">
      <c r="A25" s="237" t="s">
        <v>614</v>
      </c>
      <c r="B25" s="237" t="s">
        <v>615</v>
      </c>
      <c r="C25" s="238">
        <v>882058.88</v>
      </c>
      <c r="D25" s="238">
        <v>882058.88</v>
      </c>
      <c r="E25" s="238">
        <v>0</v>
      </c>
      <c r="F25" s="238">
        <v>0</v>
      </c>
    </row>
    <row r="26" spans="1:6" ht="19.5" customHeight="1">
      <c r="A26" s="237" t="s">
        <v>616</v>
      </c>
      <c r="B26" s="237" t="s">
        <v>617</v>
      </c>
      <c r="C26" s="238">
        <v>882058.88</v>
      </c>
      <c r="D26" s="238">
        <v>882058.88</v>
      </c>
      <c r="E26" s="238">
        <v>0</v>
      </c>
      <c r="F26" s="238">
        <v>0</v>
      </c>
    </row>
    <row r="27" spans="1:6" ht="19.5" customHeight="1">
      <c r="A27" s="237" t="s">
        <v>618</v>
      </c>
      <c r="B27" s="237" t="s">
        <v>619</v>
      </c>
      <c r="C27" s="238">
        <v>41472310.6</v>
      </c>
      <c r="D27" s="238">
        <v>41472310.6</v>
      </c>
      <c r="E27" s="238">
        <v>0</v>
      </c>
      <c r="F27" s="238">
        <v>0</v>
      </c>
    </row>
    <row r="28" spans="1:6" ht="19.5" customHeight="1">
      <c r="A28" s="237" t="s">
        <v>620</v>
      </c>
      <c r="B28" s="237" t="s">
        <v>550</v>
      </c>
      <c r="C28" s="238">
        <v>41472310.6</v>
      </c>
      <c r="D28" s="238">
        <v>41472310.6</v>
      </c>
      <c r="E28" s="238">
        <v>0</v>
      </c>
      <c r="F28" s="238">
        <v>0</v>
      </c>
    </row>
    <row r="29" spans="1:6" ht="19.5" customHeight="1">
      <c r="A29" s="237" t="s">
        <v>621</v>
      </c>
      <c r="B29" s="237" t="s">
        <v>622</v>
      </c>
      <c r="C29" s="238">
        <v>290862487.8</v>
      </c>
      <c r="D29" s="238">
        <v>290862487.8</v>
      </c>
      <c r="E29" s="238">
        <v>0</v>
      </c>
      <c r="F29" s="238">
        <v>0</v>
      </c>
    </row>
    <row r="30" spans="1:6" ht="19.5" customHeight="1">
      <c r="A30" s="237" t="s">
        <v>623</v>
      </c>
      <c r="B30" s="237" t="s">
        <v>624</v>
      </c>
      <c r="C30" s="238">
        <v>290862487.8</v>
      </c>
      <c r="D30" s="238">
        <v>290862487.8</v>
      </c>
      <c r="E30" s="238">
        <v>0</v>
      </c>
      <c r="F30" s="238">
        <v>0</v>
      </c>
    </row>
    <row r="31" spans="1:6" ht="19.5" customHeight="1">
      <c r="A31" s="237" t="s">
        <v>625</v>
      </c>
      <c r="B31" s="237" t="s">
        <v>580</v>
      </c>
      <c r="C31" s="238">
        <v>36623400</v>
      </c>
      <c r="D31" s="238">
        <v>0</v>
      </c>
      <c r="E31" s="238">
        <v>0</v>
      </c>
      <c r="F31" s="238">
        <v>36623400</v>
      </c>
    </row>
    <row r="32" spans="1:6" ht="14.25">
      <c r="A32" s="237" t="s">
        <v>626</v>
      </c>
      <c r="B32" s="237" t="s">
        <v>627</v>
      </c>
      <c r="C32" s="238">
        <v>13600200</v>
      </c>
      <c r="D32" s="238">
        <v>0</v>
      </c>
      <c r="E32" s="238">
        <v>0</v>
      </c>
      <c r="F32" s="238">
        <v>13600200</v>
      </c>
    </row>
    <row r="33" spans="1:6" ht="14.25">
      <c r="A33" s="237" t="s">
        <v>628</v>
      </c>
      <c r="B33" s="237" t="s">
        <v>629</v>
      </c>
      <c r="C33" s="238">
        <v>13600200</v>
      </c>
      <c r="D33" s="238">
        <v>0</v>
      </c>
      <c r="E33" s="238">
        <v>0</v>
      </c>
      <c r="F33" s="238">
        <v>13600200</v>
      </c>
    </row>
    <row r="34" spans="1:6" ht="14.25">
      <c r="A34" s="237" t="s">
        <v>630</v>
      </c>
      <c r="B34" s="237" t="s">
        <v>631</v>
      </c>
      <c r="C34" s="238">
        <v>1993300</v>
      </c>
      <c r="D34" s="238">
        <v>0</v>
      </c>
      <c r="E34" s="238">
        <v>0</v>
      </c>
      <c r="F34" s="238">
        <v>1993300</v>
      </c>
    </row>
    <row r="35" spans="1:6" ht="14.25">
      <c r="A35" s="237" t="s">
        <v>632</v>
      </c>
      <c r="B35" s="237" t="s">
        <v>633</v>
      </c>
      <c r="C35" s="238">
        <v>1993300</v>
      </c>
      <c r="D35" s="238">
        <v>0</v>
      </c>
      <c r="E35" s="238">
        <v>0</v>
      </c>
      <c r="F35" s="238">
        <v>1993300</v>
      </c>
    </row>
    <row r="36" spans="1:6" ht="14.25">
      <c r="A36" s="237" t="s">
        <v>634</v>
      </c>
      <c r="B36" s="237" t="s">
        <v>635</v>
      </c>
      <c r="C36" s="238">
        <v>128000</v>
      </c>
      <c r="D36" s="238">
        <v>0</v>
      </c>
      <c r="E36" s="238">
        <v>0</v>
      </c>
      <c r="F36" s="238">
        <v>128000</v>
      </c>
    </row>
    <row r="37" spans="1:6" ht="14.25">
      <c r="A37" s="237" t="s">
        <v>636</v>
      </c>
      <c r="B37" s="237" t="s">
        <v>637</v>
      </c>
      <c r="C37" s="238">
        <v>128000</v>
      </c>
      <c r="D37" s="238">
        <v>0</v>
      </c>
      <c r="E37" s="238">
        <v>0</v>
      </c>
      <c r="F37" s="238">
        <v>128000</v>
      </c>
    </row>
    <row r="38" spans="1:6" ht="14.25">
      <c r="A38" s="237" t="s">
        <v>638</v>
      </c>
      <c r="B38" s="237" t="s">
        <v>639</v>
      </c>
      <c r="C38" s="238">
        <v>59500</v>
      </c>
      <c r="D38" s="238">
        <v>0</v>
      </c>
      <c r="E38" s="238">
        <v>0</v>
      </c>
      <c r="F38" s="238">
        <v>59500</v>
      </c>
    </row>
    <row r="39" spans="1:6" ht="14.25">
      <c r="A39" s="237" t="s">
        <v>640</v>
      </c>
      <c r="B39" s="237" t="s">
        <v>641</v>
      </c>
      <c r="C39" s="238">
        <v>59500</v>
      </c>
      <c r="D39" s="238">
        <v>0</v>
      </c>
      <c r="E39" s="238">
        <v>0</v>
      </c>
      <c r="F39" s="238">
        <v>59500</v>
      </c>
    </row>
    <row r="40" spans="1:6" ht="14.25">
      <c r="A40" s="237" t="s">
        <v>642</v>
      </c>
      <c r="B40" s="237" t="s">
        <v>643</v>
      </c>
      <c r="C40" s="238">
        <v>716300</v>
      </c>
      <c r="D40" s="238">
        <v>0</v>
      </c>
      <c r="E40" s="238">
        <v>0</v>
      </c>
      <c r="F40" s="238">
        <v>716300</v>
      </c>
    </row>
    <row r="41" spans="1:6" ht="14.25">
      <c r="A41" s="237" t="s">
        <v>644</v>
      </c>
      <c r="B41" s="237" t="s">
        <v>645</v>
      </c>
      <c r="C41" s="238">
        <v>716300</v>
      </c>
      <c r="D41" s="238">
        <v>0</v>
      </c>
      <c r="E41" s="238">
        <v>0</v>
      </c>
      <c r="F41" s="238">
        <v>716300</v>
      </c>
    </row>
    <row r="42" spans="1:6" ht="14.25">
      <c r="A42" s="237" t="s">
        <v>646</v>
      </c>
      <c r="B42" s="237" t="s">
        <v>647</v>
      </c>
      <c r="C42" s="238">
        <v>2331796</v>
      </c>
      <c r="D42" s="238">
        <v>0</v>
      </c>
      <c r="E42" s="238">
        <v>0</v>
      </c>
      <c r="F42" s="238">
        <v>2331796</v>
      </c>
    </row>
    <row r="43" spans="1:6" ht="14.25">
      <c r="A43" s="237" t="s">
        <v>648</v>
      </c>
      <c r="B43" s="237" t="s">
        <v>649</v>
      </c>
      <c r="C43" s="238">
        <v>2331796</v>
      </c>
      <c r="D43" s="238">
        <v>0</v>
      </c>
      <c r="E43" s="238">
        <v>0</v>
      </c>
      <c r="F43" s="238">
        <v>2331796</v>
      </c>
    </row>
    <row r="44" spans="1:6" ht="14.25">
      <c r="A44" s="237" t="s">
        <v>650</v>
      </c>
      <c r="B44" s="237" t="s">
        <v>651</v>
      </c>
      <c r="C44" s="238">
        <v>652700</v>
      </c>
      <c r="D44" s="238">
        <v>0</v>
      </c>
      <c r="E44" s="238">
        <v>0</v>
      </c>
      <c r="F44" s="238">
        <v>652700</v>
      </c>
    </row>
    <row r="45" spans="1:6" ht="14.25">
      <c r="A45" s="237" t="s">
        <v>652</v>
      </c>
      <c r="B45" s="237" t="s">
        <v>653</v>
      </c>
      <c r="C45" s="238">
        <v>652700</v>
      </c>
      <c r="D45" s="238">
        <v>0</v>
      </c>
      <c r="E45" s="238">
        <v>0</v>
      </c>
      <c r="F45" s="238">
        <v>652700</v>
      </c>
    </row>
    <row r="46" spans="1:6" ht="14.25">
      <c r="A46" s="237" t="s">
        <v>654</v>
      </c>
      <c r="B46" s="237" t="s">
        <v>655</v>
      </c>
      <c r="C46" s="238">
        <v>1211900</v>
      </c>
      <c r="D46" s="238">
        <v>0</v>
      </c>
      <c r="E46" s="238">
        <v>0</v>
      </c>
      <c r="F46" s="238">
        <v>1211900</v>
      </c>
    </row>
    <row r="47" spans="1:6" ht="14.25">
      <c r="A47" s="237" t="s">
        <v>656</v>
      </c>
      <c r="B47" s="237" t="s">
        <v>657</v>
      </c>
      <c r="C47" s="238">
        <v>1211900</v>
      </c>
      <c r="D47" s="238">
        <v>0</v>
      </c>
      <c r="E47" s="238">
        <v>0</v>
      </c>
      <c r="F47" s="238">
        <v>1211900</v>
      </c>
    </row>
    <row r="48" spans="1:6" ht="14.25">
      <c r="A48" s="237" t="s">
        <v>658</v>
      </c>
      <c r="B48" s="237" t="s">
        <v>659</v>
      </c>
      <c r="C48" s="238">
        <v>1413070</v>
      </c>
      <c r="D48" s="238">
        <v>0</v>
      </c>
      <c r="E48" s="238">
        <v>0</v>
      </c>
      <c r="F48" s="238">
        <v>1413070</v>
      </c>
    </row>
    <row r="49" spans="1:6" ht="14.25">
      <c r="A49" s="237" t="s">
        <v>660</v>
      </c>
      <c r="B49" s="237" t="s">
        <v>661</v>
      </c>
      <c r="C49" s="238">
        <v>1413070</v>
      </c>
      <c r="D49" s="238">
        <v>0</v>
      </c>
      <c r="E49" s="238">
        <v>0</v>
      </c>
      <c r="F49" s="238">
        <v>1413070</v>
      </c>
    </row>
    <row r="50" spans="1:6" ht="14.25">
      <c r="A50" s="237" t="s">
        <v>662</v>
      </c>
      <c r="B50" s="237" t="s">
        <v>663</v>
      </c>
      <c r="C50" s="238">
        <v>2964495</v>
      </c>
      <c r="D50" s="238">
        <v>0</v>
      </c>
      <c r="E50" s="238">
        <v>0</v>
      </c>
      <c r="F50" s="238">
        <v>2964495</v>
      </c>
    </row>
    <row r="51" spans="1:6" ht="14.25">
      <c r="A51" s="237" t="s">
        <v>664</v>
      </c>
      <c r="B51" s="237" t="s">
        <v>665</v>
      </c>
      <c r="C51" s="238">
        <v>2964495</v>
      </c>
      <c r="D51" s="238">
        <v>0</v>
      </c>
      <c r="E51" s="238">
        <v>0</v>
      </c>
      <c r="F51" s="238">
        <v>2964495</v>
      </c>
    </row>
    <row r="52" spans="1:6" ht="14.25">
      <c r="A52" s="237" t="s">
        <v>666</v>
      </c>
      <c r="B52" s="237" t="s">
        <v>667</v>
      </c>
      <c r="C52" s="238">
        <v>298000</v>
      </c>
      <c r="D52" s="238">
        <v>0</v>
      </c>
      <c r="E52" s="238">
        <v>0</v>
      </c>
      <c r="F52" s="238">
        <v>298000</v>
      </c>
    </row>
    <row r="53" spans="1:6" ht="14.25">
      <c r="A53" s="237" t="s">
        <v>668</v>
      </c>
      <c r="B53" s="237" t="s">
        <v>669</v>
      </c>
      <c r="C53" s="238">
        <v>298000</v>
      </c>
      <c r="D53" s="238">
        <v>0</v>
      </c>
      <c r="E53" s="238">
        <v>0</v>
      </c>
      <c r="F53" s="238">
        <v>298000</v>
      </c>
    </row>
    <row r="54" spans="1:6" ht="14.25">
      <c r="A54" s="237" t="s">
        <v>670</v>
      </c>
      <c r="B54" s="237" t="s">
        <v>671</v>
      </c>
      <c r="C54" s="238">
        <v>167000</v>
      </c>
      <c r="D54" s="238">
        <v>0</v>
      </c>
      <c r="E54" s="238">
        <v>0</v>
      </c>
      <c r="F54" s="238">
        <v>167000</v>
      </c>
    </row>
    <row r="55" spans="1:6" ht="14.25">
      <c r="A55" s="237" t="s">
        <v>672</v>
      </c>
      <c r="B55" s="237" t="s">
        <v>673</v>
      </c>
      <c r="C55" s="238">
        <v>167000</v>
      </c>
      <c r="D55" s="238">
        <v>0</v>
      </c>
      <c r="E55" s="238">
        <v>0</v>
      </c>
      <c r="F55" s="238">
        <v>167000</v>
      </c>
    </row>
    <row r="56" spans="1:6" ht="14.25">
      <c r="A56" s="237" t="s">
        <v>674</v>
      </c>
      <c r="B56" s="237" t="s">
        <v>675</v>
      </c>
      <c r="C56" s="238">
        <v>1132600</v>
      </c>
      <c r="D56" s="238">
        <v>0</v>
      </c>
      <c r="E56" s="238">
        <v>0</v>
      </c>
      <c r="F56" s="238">
        <v>1132600</v>
      </c>
    </row>
    <row r="57" spans="1:6" ht="14.25">
      <c r="A57" s="237" t="s">
        <v>676</v>
      </c>
      <c r="B57" s="237" t="s">
        <v>677</v>
      </c>
      <c r="C57" s="238">
        <v>1132600</v>
      </c>
      <c r="D57" s="238">
        <v>0</v>
      </c>
      <c r="E57" s="238">
        <v>0</v>
      </c>
      <c r="F57" s="238">
        <v>1132600</v>
      </c>
    </row>
    <row r="58" spans="1:6" ht="14.25">
      <c r="A58" s="237" t="s">
        <v>678</v>
      </c>
      <c r="B58" s="237" t="s">
        <v>679</v>
      </c>
      <c r="C58" s="238">
        <v>367700</v>
      </c>
      <c r="D58" s="238">
        <v>0</v>
      </c>
      <c r="E58" s="238">
        <v>0</v>
      </c>
      <c r="F58" s="238">
        <v>367700</v>
      </c>
    </row>
    <row r="59" spans="1:6" ht="14.25">
      <c r="A59" s="237" t="s">
        <v>680</v>
      </c>
      <c r="B59" s="237" t="s">
        <v>681</v>
      </c>
      <c r="C59" s="238">
        <v>367700</v>
      </c>
      <c r="D59" s="238">
        <v>0</v>
      </c>
      <c r="E59" s="238">
        <v>0</v>
      </c>
      <c r="F59" s="238">
        <v>367700</v>
      </c>
    </row>
    <row r="60" spans="1:6" ht="14.25">
      <c r="A60" s="237" t="s">
        <v>682</v>
      </c>
      <c r="B60" s="237" t="s">
        <v>683</v>
      </c>
      <c r="C60" s="238">
        <v>300900</v>
      </c>
      <c r="D60" s="238">
        <v>0</v>
      </c>
      <c r="E60" s="238">
        <v>0</v>
      </c>
      <c r="F60" s="238">
        <v>300900</v>
      </c>
    </row>
    <row r="61" spans="1:6" ht="14.25">
      <c r="A61" s="237" t="s">
        <v>684</v>
      </c>
      <c r="B61" s="237" t="s">
        <v>685</v>
      </c>
      <c r="C61" s="238">
        <v>300900</v>
      </c>
      <c r="D61" s="238">
        <v>0</v>
      </c>
      <c r="E61" s="238">
        <v>0</v>
      </c>
      <c r="F61" s="238">
        <v>300900</v>
      </c>
    </row>
    <row r="62" spans="1:6" ht="14.25">
      <c r="A62" s="237" t="s">
        <v>686</v>
      </c>
      <c r="B62" s="237" t="s">
        <v>687</v>
      </c>
      <c r="C62" s="238">
        <v>281000</v>
      </c>
      <c r="D62" s="238">
        <v>0</v>
      </c>
      <c r="E62" s="238">
        <v>0</v>
      </c>
      <c r="F62" s="238">
        <v>281000</v>
      </c>
    </row>
    <row r="63" spans="1:6" ht="14.25">
      <c r="A63" s="237" t="s">
        <v>688</v>
      </c>
      <c r="B63" s="237" t="s">
        <v>689</v>
      </c>
      <c r="C63" s="238">
        <v>281000</v>
      </c>
      <c r="D63" s="238">
        <v>0</v>
      </c>
      <c r="E63" s="238">
        <v>0</v>
      </c>
      <c r="F63" s="238">
        <v>281000</v>
      </c>
    </row>
    <row r="64" spans="1:6" ht="14.25">
      <c r="A64" s="237" t="s">
        <v>690</v>
      </c>
      <c r="B64" s="237" t="s">
        <v>691</v>
      </c>
      <c r="C64" s="238">
        <v>14200</v>
      </c>
      <c r="D64" s="238">
        <v>0</v>
      </c>
      <c r="E64" s="238">
        <v>0</v>
      </c>
      <c r="F64" s="238">
        <v>14200</v>
      </c>
    </row>
    <row r="65" spans="1:6" ht="14.25">
      <c r="A65" s="237" t="s">
        <v>692</v>
      </c>
      <c r="B65" s="237" t="s">
        <v>693</v>
      </c>
      <c r="C65" s="238">
        <v>14200</v>
      </c>
      <c r="D65" s="238">
        <v>0</v>
      </c>
      <c r="E65" s="238">
        <v>0</v>
      </c>
      <c r="F65" s="238">
        <v>14200</v>
      </c>
    </row>
    <row r="66" spans="1:6" ht="14.25">
      <c r="A66" s="237" t="s">
        <v>694</v>
      </c>
      <c r="B66" s="237" t="s">
        <v>695</v>
      </c>
      <c r="C66" s="238">
        <v>632600</v>
      </c>
      <c r="D66" s="238">
        <v>0</v>
      </c>
      <c r="E66" s="238">
        <v>0</v>
      </c>
      <c r="F66" s="238">
        <v>632600</v>
      </c>
    </row>
    <row r="67" spans="1:6" ht="14.25">
      <c r="A67" s="237" t="s">
        <v>696</v>
      </c>
      <c r="B67" s="237" t="s">
        <v>697</v>
      </c>
      <c r="C67" s="238">
        <v>632600</v>
      </c>
      <c r="D67" s="238">
        <v>0</v>
      </c>
      <c r="E67" s="238">
        <v>0</v>
      </c>
      <c r="F67" s="238">
        <v>632600</v>
      </c>
    </row>
    <row r="68" spans="1:6" ht="14.25">
      <c r="A68" s="237" t="s">
        <v>698</v>
      </c>
      <c r="B68" s="237" t="s">
        <v>699</v>
      </c>
      <c r="C68" s="238">
        <v>2080100</v>
      </c>
      <c r="D68" s="238">
        <v>0</v>
      </c>
      <c r="E68" s="238">
        <v>0</v>
      </c>
      <c r="F68" s="238">
        <v>2080100</v>
      </c>
    </row>
    <row r="69" spans="1:6" ht="14.25">
      <c r="A69" s="237" t="s">
        <v>700</v>
      </c>
      <c r="B69" s="237" t="s">
        <v>701</v>
      </c>
      <c r="C69" s="238">
        <v>2080100</v>
      </c>
      <c r="D69" s="238">
        <v>0</v>
      </c>
      <c r="E69" s="238">
        <v>0</v>
      </c>
      <c r="F69" s="238">
        <v>2080100</v>
      </c>
    </row>
    <row r="70" spans="1:6" ht="14.25">
      <c r="A70" s="237" t="s">
        <v>702</v>
      </c>
      <c r="B70" s="237" t="s">
        <v>703</v>
      </c>
      <c r="C70" s="238">
        <v>729504</v>
      </c>
      <c r="D70" s="238">
        <v>0</v>
      </c>
      <c r="E70" s="238">
        <v>0</v>
      </c>
      <c r="F70" s="238">
        <v>729504</v>
      </c>
    </row>
    <row r="71" spans="1:6" ht="14.25">
      <c r="A71" s="237" t="s">
        <v>704</v>
      </c>
      <c r="B71" s="237" t="s">
        <v>705</v>
      </c>
      <c r="C71" s="238">
        <v>729504</v>
      </c>
      <c r="D71" s="238">
        <v>0</v>
      </c>
      <c r="E71" s="238">
        <v>0</v>
      </c>
      <c r="F71" s="238">
        <v>729504</v>
      </c>
    </row>
    <row r="72" spans="1:6" ht="14.25">
      <c r="A72" s="237" t="s">
        <v>706</v>
      </c>
      <c r="B72" s="237" t="s">
        <v>707</v>
      </c>
      <c r="C72" s="238">
        <v>95000</v>
      </c>
      <c r="D72" s="238">
        <v>0</v>
      </c>
      <c r="E72" s="238">
        <v>0</v>
      </c>
      <c r="F72" s="238">
        <v>95000</v>
      </c>
    </row>
    <row r="73" spans="1:6" ht="14.25">
      <c r="A73" s="237" t="s">
        <v>708</v>
      </c>
      <c r="B73" s="237" t="s">
        <v>709</v>
      </c>
      <c r="C73" s="238">
        <v>95000</v>
      </c>
      <c r="D73" s="238">
        <v>0</v>
      </c>
      <c r="E73" s="238">
        <v>0</v>
      </c>
      <c r="F73" s="238">
        <v>95000</v>
      </c>
    </row>
    <row r="74" spans="1:6" ht="14.25">
      <c r="A74" s="237" t="s">
        <v>710</v>
      </c>
      <c r="B74" s="237" t="s">
        <v>711</v>
      </c>
      <c r="C74" s="238">
        <v>1408972</v>
      </c>
      <c r="D74" s="238">
        <v>0</v>
      </c>
      <c r="E74" s="238">
        <v>0</v>
      </c>
      <c r="F74" s="238">
        <v>1408972</v>
      </c>
    </row>
    <row r="75" spans="1:6" ht="14.25">
      <c r="A75" s="237" t="s">
        <v>712</v>
      </c>
      <c r="B75" s="237" t="s">
        <v>713</v>
      </c>
      <c r="C75" s="238">
        <v>1408972</v>
      </c>
      <c r="D75" s="238">
        <v>0</v>
      </c>
      <c r="E75" s="238">
        <v>0</v>
      </c>
      <c r="F75" s="238">
        <v>1408972</v>
      </c>
    </row>
    <row r="76" spans="1:6" ht="14.25">
      <c r="A76" s="237" t="s">
        <v>714</v>
      </c>
      <c r="B76" s="237" t="s">
        <v>715</v>
      </c>
      <c r="C76" s="238">
        <v>362400</v>
      </c>
      <c r="D76" s="238">
        <v>0</v>
      </c>
      <c r="E76" s="238">
        <v>0</v>
      </c>
      <c r="F76" s="238">
        <v>362400</v>
      </c>
    </row>
    <row r="77" spans="1:6" ht="14.25">
      <c r="A77" s="237" t="s">
        <v>716</v>
      </c>
      <c r="B77" s="237" t="s">
        <v>717</v>
      </c>
      <c r="C77" s="238">
        <v>362400</v>
      </c>
      <c r="D77" s="238">
        <v>0</v>
      </c>
      <c r="E77" s="238">
        <v>0</v>
      </c>
      <c r="F77" s="238">
        <v>362400</v>
      </c>
    </row>
    <row r="78" spans="1:6" ht="14.25">
      <c r="A78" s="237" t="s">
        <v>718</v>
      </c>
      <c r="B78" s="237" t="s">
        <v>719</v>
      </c>
      <c r="C78" s="238">
        <v>3682163</v>
      </c>
      <c r="D78" s="238">
        <v>0</v>
      </c>
      <c r="E78" s="238">
        <v>0</v>
      </c>
      <c r="F78" s="238">
        <v>3682163</v>
      </c>
    </row>
    <row r="79" spans="1:6" ht="14.25">
      <c r="A79" s="237" t="s">
        <v>720</v>
      </c>
      <c r="B79" s="237" t="s">
        <v>721</v>
      </c>
      <c r="C79" s="238">
        <v>3682163</v>
      </c>
      <c r="D79" s="238">
        <v>0</v>
      </c>
      <c r="E79" s="238">
        <v>0</v>
      </c>
      <c r="F79" s="238">
        <v>3682163</v>
      </c>
    </row>
    <row r="80" spans="1:6" ht="14.25">
      <c r="A80" s="237" t="s">
        <v>722</v>
      </c>
      <c r="B80" s="237" t="s">
        <v>579</v>
      </c>
      <c r="C80" s="238">
        <v>9962818.12</v>
      </c>
      <c r="D80" s="238">
        <v>0</v>
      </c>
      <c r="E80" s="238">
        <v>9962818.12</v>
      </c>
      <c r="F80" s="238">
        <v>0</v>
      </c>
    </row>
    <row r="81" spans="1:6" ht="14.25">
      <c r="A81" s="237" t="s">
        <v>723</v>
      </c>
      <c r="B81" s="237" t="s">
        <v>724</v>
      </c>
      <c r="C81" s="238">
        <v>751743.4</v>
      </c>
      <c r="D81" s="238">
        <v>0</v>
      </c>
      <c r="E81" s="238">
        <v>751743.4</v>
      </c>
      <c r="F81" s="238">
        <v>0</v>
      </c>
    </row>
    <row r="82" spans="1:6" ht="14.25">
      <c r="A82" s="237" t="s">
        <v>725</v>
      </c>
      <c r="B82" s="237" t="s">
        <v>726</v>
      </c>
      <c r="C82" s="238">
        <v>751743.4</v>
      </c>
      <c r="D82" s="238">
        <v>0</v>
      </c>
      <c r="E82" s="238">
        <v>751743.4</v>
      </c>
      <c r="F82" s="238">
        <v>0</v>
      </c>
    </row>
    <row r="83" spans="1:6" ht="14.25">
      <c r="A83" s="237" t="s">
        <v>727</v>
      </c>
      <c r="B83" s="237" t="s">
        <v>728</v>
      </c>
      <c r="C83" s="238">
        <v>2669485.52</v>
      </c>
      <c r="D83" s="238">
        <v>0</v>
      </c>
      <c r="E83" s="238">
        <v>2669485.52</v>
      </c>
      <c r="F83" s="238">
        <v>0</v>
      </c>
    </row>
    <row r="84" spans="1:6" ht="14.25">
      <c r="A84" s="237" t="s">
        <v>729</v>
      </c>
      <c r="B84" s="237" t="s">
        <v>730</v>
      </c>
      <c r="C84" s="238">
        <v>2669485.52</v>
      </c>
      <c r="D84" s="238">
        <v>0</v>
      </c>
      <c r="E84" s="238">
        <v>2669485.52</v>
      </c>
      <c r="F84" s="238">
        <v>0</v>
      </c>
    </row>
    <row r="85" spans="1:6" ht="14.25">
      <c r="A85" s="237" t="s">
        <v>731</v>
      </c>
      <c r="B85" s="237" t="s">
        <v>732</v>
      </c>
      <c r="C85" s="238">
        <v>1550000</v>
      </c>
      <c r="D85" s="238">
        <v>0</v>
      </c>
      <c r="E85" s="238">
        <v>1550000</v>
      </c>
      <c r="F85" s="238">
        <v>0</v>
      </c>
    </row>
    <row r="86" spans="1:6" ht="14.25">
      <c r="A86" s="237" t="s">
        <v>733</v>
      </c>
      <c r="B86" s="237" t="s">
        <v>734</v>
      </c>
      <c r="C86" s="238">
        <v>1550000</v>
      </c>
      <c r="D86" s="238">
        <v>0</v>
      </c>
      <c r="E86" s="238">
        <v>1550000</v>
      </c>
      <c r="F86" s="238">
        <v>0</v>
      </c>
    </row>
    <row r="87" spans="1:6" ht="14.25">
      <c r="A87" s="237" t="s">
        <v>735</v>
      </c>
      <c r="B87" s="237" t="s">
        <v>736</v>
      </c>
      <c r="C87" s="238">
        <v>4991589.2</v>
      </c>
      <c r="D87" s="238">
        <v>0</v>
      </c>
      <c r="E87" s="238">
        <v>4991589.2</v>
      </c>
      <c r="F87" s="238">
        <v>0</v>
      </c>
    </row>
    <row r="88" spans="1:6" ht="14.25">
      <c r="A88" s="237" t="s">
        <v>737</v>
      </c>
      <c r="B88" s="237" t="s">
        <v>738</v>
      </c>
      <c r="C88" s="238">
        <v>4991589.2</v>
      </c>
      <c r="D88" s="238">
        <v>0</v>
      </c>
      <c r="E88" s="238">
        <v>4991589.2</v>
      </c>
      <c r="F88" s="23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A3" sqref="A3"/>
    </sheetView>
  </sheetViews>
  <sheetFormatPr defaultColWidth="9.125" defaultRowHeight="14.25"/>
  <cols>
    <col min="1" max="1" width="32.75390625" style="217" customWidth="1"/>
    <col min="2" max="2" width="18.375" style="217" customWidth="1"/>
    <col min="3" max="3" width="33.625" style="217" customWidth="1"/>
    <col min="4" max="4" width="15.625" style="217" customWidth="1"/>
    <col min="5" max="16384" width="9.125" style="217" customWidth="1"/>
  </cols>
  <sheetData>
    <row r="1" ht="21" customHeight="1">
      <c r="A1" s="140"/>
    </row>
    <row r="2" spans="1:4" ht="50.25" customHeight="1">
      <c r="A2" s="218" t="s">
        <v>739</v>
      </c>
      <c r="B2" s="218"/>
      <c r="C2" s="218"/>
      <c r="D2" s="218"/>
    </row>
    <row r="3" spans="1:4" ht="24.75" customHeight="1">
      <c r="A3" s="219" t="s">
        <v>740</v>
      </c>
      <c r="B3" s="220"/>
      <c r="C3" s="220"/>
      <c r="D3" s="220" t="s">
        <v>741</v>
      </c>
    </row>
    <row r="4" spans="1:4" ht="40.5" customHeight="1">
      <c r="A4" s="221" t="s">
        <v>742</v>
      </c>
      <c r="B4" s="221" t="s">
        <v>151</v>
      </c>
      <c r="C4" s="221" t="s">
        <v>742</v>
      </c>
      <c r="D4" s="221" t="s">
        <v>152</v>
      </c>
    </row>
    <row r="5" spans="1:4" ht="39.75" customHeight="1">
      <c r="A5" s="222" t="s">
        <v>743</v>
      </c>
      <c r="B5" s="223">
        <v>131130</v>
      </c>
      <c r="C5" s="222" t="s">
        <v>744</v>
      </c>
      <c r="D5" s="223">
        <v>176197</v>
      </c>
    </row>
    <row r="6" spans="1:4" ht="39.75" customHeight="1">
      <c r="A6" s="222" t="s">
        <v>745</v>
      </c>
      <c r="B6" s="223">
        <v>2373</v>
      </c>
      <c r="C6" s="224" t="s">
        <v>746</v>
      </c>
      <c r="D6" s="223"/>
    </row>
    <row r="7" spans="1:4" ht="39.75" customHeight="1">
      <c r="A7" s="222" t="s">
        <v>747</v>
      </c>
      <c r="B7" s="223"/>
      <c r="C7" s="222" t="s">
        <v>748</v>
      </c>
      <c r="D7" s="223"/>
    </row>
    <row r="8" spans="1:4" ht="39.75" customHeight="1">
      <c r="A8" s="222" t="s">
        <v>749</v>
      </c>
      <c r="B8" s="223"/>
      <c r="C8" s="222" t="s">
        <v>750</v>
      </c>
      <c r="D8" s="223"/>
    </row>
    <row r="9" spans="1:4" ht="39.75" customHeight="1">
      <c r="A9" s="222" t="s">
        <v>751</v>
      </c>
      <c r="B9" s="223">
        <v>614</v>
      </c>
      <c r="C9" s="222" t="s">
        <v>752</v>
      </c>
      <c r="D9" s="223"/>
    </row>
    <row r="10" spans="1:4" ht="39.75" customHeight="1">
      <c r="A10" s="222" t="s">
        <v>753</v>
      </c>
      <c r="B10" s="223">
        <v>45200</v>
      </c>
      <c r="C10" s="222" t="s">
        <v>754</v>
      </c>
      <c r="D10" s="223">
        <v>3120</v>
      </c>
    </row>
    <row r="11" spans="1:4" ht="39.75" customHeight="1">
      <c r="A11" s="222"/>
      <c r="B11" s="223"/>
      <c r="C11" s="222" t="s">
        <v>755</v>
      </c>
      <c r="D11" s="223"/>
    </row>
    <row r="12" spans="1:4" ht="39.75" customHeight="1">
      <c r="A12" s="222"/>
      <c r="B12" s="223"/>
      <c r="C12" s="222"/>
      <c r="D12" s="223"/>
    </row>
    <row r="13" spans="1:4" ht="39.75" customHeight="1">
      <c r="A13" s="225" t="s">
        <v>171</v>
      </c>
      <c r="B13" s="226">
        <f>SUM(B5:B12)</f>
        <v>179317</v>
      </c>
      <c r="C13" s="225" t="s">
        <v>172</v>
      </c>
      <c r="D13" s="226">
        <f>SUM(D5:D12)</f>
        <v>179317</v>
      </c>
    </row>
  </sheetData>
  <sheetProtection/>
  <mergeCells count="1">
    <mergeCell ref="A2:D2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J6" sqref="J6"/>
    </sheetView>
  </sheetViews>
  <sheetFormatPr defaultColWidth="9.00390625" defaultRowHeight="14.25"/>
  <cols>
    <col min="1" max="1" width="39.375" style="200" customWidth="1"/>
    <col min="2" max="2" width="17.25390625" style="201" customWidth="1"/>
    <col min="3" max="3" width="15.00390625" style="201" customWidth="1"/>
    <col min="4" max="4" width="16.25390625" style="202" customWidth="1"/>
    <col min="5" max="5" width="12.00390625" style="198" customWidth="1"/>
    <col min="6" max="188" width="9.00390625" style="198" customWidth="1"/>
    <col min="189" max="237" width="8.75390625" style="198" bestFit="1" customWidth="1"/>
    <col min="238" max="247" width="9.00390625" style="198" customWidth="1"/>
  </cols>
  <sheetData>
    <row r="1" spans="1:5" s="198" customFormat="1" ht="33" customHeight="1">
      <c r="A1" s="142" t="s">
        <v>756</v>
      </c>
      <c r="B1" s="142"/>
      <c r="C1" s="142"/>
      <c r="D1" s="142"/>
      <c r="E1" s="142"/>
    </row>
    <row r="2" spans="1:5" s="198" customFormat="1" ht="33.75" customHeight="1">
      <c r="A2" s="203" t="s">
        <v>757</v>
      </c>
      <c r="B2" s="204"/>
      <c r="C2" s="204"/>
      <c r="D2" s="205" t="s">
        <v>119</v>
      </c>
      <c r="E2" s="205"/>
    </row>
    <row r="3" spans="1:5" s="198" customFormat="1" ht="48.75" customHeight="1">
      <c r="A3" s="146" t="s">
        <v>175</v>
      </c>
      <c r="B3" s="206" t="s">
        <v>176</v>
      </c>
      <c r="C3" s="207" t="s">
        <v>35</v>
      </c>
      <c r="D3" s="208" t="s">
        <v>177</v>
      </c>
      <c r="E3" s="208" t="s">
        <v>38</v>
      </c>
    </row>
    <row r="4" spans="1:5" s="113" customFormat="1" ht="49.5" customHeight="1">
      <c r="A4" s="209" t="s">
        <v>95</v>
      </c>
      <c r="B4" s="210">
        <f>SUM(B5:B13)</f>
        <v>91061</v>
      </c>
      <c r="C4" s="210">
        <f>SUM(C5:C13)</f>
        <v>131130</v>
      </c>
      <c r="D4" s="211">
        <f>C4/B4*100</f>
        <v>144.00237203632727</v>
      </c>
      <c r="E4" s="212">
        <f>C4/B4*100-100</f>
        <v>44.00237203632727</v>
      </c>
    </row>
    <row r="5" spans="1:5" s="113" customFormat="1" ht="49.5" customHeight="1">
      <c r="A5" s="213" t="s">
        <v>96</v>
      </c>
      <c r="B5" s="214"/>
      <c r="C5" s="214"/>
      <c r="D5" s="215"/>
      <c r="E5" s="216"/>
    </row>
    <row r="6" spans="1:5" s="113" customFormat="1" ht="49.5" customHeight="1">
      <c r="A6" s="213" t="s">
        <v>97</v>
      </c>
      <c r="B6" s="214"/>
      <c r="C6" s="214"/>
      <c r="D6" s="215"/>
      <c r="E6" s="216"/>
    </row>
    <row r="7" spans="1:5" s="113" customFormat="1" ht="49.5" customHeight="1">
      <c r="A7" s="213" t="s">
        <v>98</v>
      </c>
      <c r="B7" s="214">
        <v>1511</v>
      </c>
      <c r="C7" s="214">
        <v>980</v>
      </c>
      <c r="D7" s="215">
        <f>C7/B7*100</f>
        <v>64.85771012574453</v>
      </c>
      <c r="E7" s="216">
        <f>C7/B7*100-100</f>
        <v>-35.14228987425547</v>
      </c>
    </row>
    <row r="8" spans="1:5" s="113" customFormat="1" ht="49.5" customHeight="1">
      <c r="A8" s="213" t="s">
        <v>99</v>
      </c>
      <c r="B8" s="214">
        <v>489</v>
      </c>
      <c r="C8" s="214">
        <v>320</v>
      </c>
      <c r="D8" s="215">
        <f>C8/B8*100</f>
        <v>65.439672801636</v>
      </c>
      <c r="E8" s="216">
        <f>C8/B8*100-100</f>
        <v>-34.56032719836401</v>
      </c>
    </row>
    <row r="9" spans="1:5" s="113" customFormat="1" ht="49.5" customHeight="1">
      <c r="A9" s="213" t="s">
        <v>100</v>
      </c>
      <c r="B9" s="214">
        <v>86107</v>
      </c>
      <c r="C9" s="214">
        <v>128130</v>
      </c>
      <c r="D9" s="215">
        <f>C9/B9*100</f>
        <v>148.80323318661667</v>
      </c>
      <c r="E9" s="216">
        <f>C9/B9*100-100</f>
        <v>48.803233186616666</v>
      </c>
    </row>
    <row r="10" spans="1:5" s="113" customFormat="1" ht="49.5" customHeight="1">
      <c r="A10" s="213" t="s">
        <v>101</v>
      </c>
      <c r="B10" s="214">
        <v>2771</v>
      </c>
      <c r="C10" s="214">
        <v>1500</v>
      </c>
      <c r="D10" s="215">
        <f>C10/B10*100</f>
        <v>54.13208228076507</v>
      </c>
      <c r="E10" s="216">
        <f>C10/B10*100-100</f>
        <v>-45.86791771923493</v>
      </c>
    </row>
    <row r="11" spans="1:5" s="199" customFormat="1" ht="49.5" customHeight="1">
      <c r="A11" s="192" t="s">
        <v>102</v>
      </c>
      <c r="B11" s="214">
        <v>90</v>
      </c>
      <c r="C11" s="214">
        <v>200</v>
      </c>
      <c r="D11" s="215">
        <f>C11/B11*100</f>
        <v>222.22222222222223</v>
      </c>
      <c r="E11" s="216">
        <f>C11/B11*100-100</f>
        <v>122.22222222222223</v>
      </c>
    </row>
    <row r="12" spans="1:5" s="198" customFormat="1" ht="49.5" customHeight="1">
      <c r="A12" s="213" t="s">
        <v>103</v>
      </c>
      <c r="B12" s="214"/>
      <c r="C12" s="214"/>
      <c r="D12" s="215"/>
      <c r="E12" s="216"/>
    </row>
    <row r="13" spans="1:5" ht="49.5" customHeight="1">
      <c r="A13" s="213" t="s">
        <v>104</v>
      </c>
      <c r="B13" s="214">
        <v>93</v>
      </c>
      <c r="C13" s="214"/>
      <c r="D13" s="215"/>
      <c r="E13" s="216"/>
    </row>
  </sheetData>
  <sheetProtection/>
  <mergeCells count="2">
    <mergeCell ref="A1:E1"/>
    <mergeCell ref="D2:E2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G14"/>
  <sheetViews>
    <sheetView zoomScale="115" zoomScaleNormal="115" workbookViewId="0" topLeftCell="A1">
      <pane xSplit="1" ySplit="3" topLeftCell="B4" activePane="bottomRight" state="frozen"/>
      <selection pane="bottomRight" activeCell="A2" sqref="A2"/>
    </sheetView>
  </sheetViews>
  <sheetFormatPr defaultColWidth="9.00390625" defaultRowHeight="14.25"/>
  <cols>
    <col min="1" max="1" width="59.75390625" style="178" customWidth="1"/>
    <col min="2" max="2" width="29.625" style="178" customWidth="1"/>
    <col min="3" max="3" width="0.12890625" style="178" customWidth="1"/>
    <col min="4" max="16384" width="9.00390625" style="178" customWidth="1"/>
  </cols>
  <sheetData>
    <row r="1" spans="1:3" ht="31.5" customHeight="1">
      <c r="A1" s="179" t="s">
        <v>758</v>
      </c>
      <c r="B1" s="179"/>
      <c r="C1" s="179"/>
    </row>
    <row r="2" spans="1:3" ht="24" customHeight="1">
      <c r="A2" s="180" t="s">
        <v>759</v>
      </c>
      <c r="B2" s="181" t="s">
        <v>119</v>
      </c>
      <c r="C2" s="182"/>
    </row>
    <row r="3" spans="1:3" ht="49.5" customHeight="1">
      <c r="A3" s="183" t="s">
        <v>67</v>
      </c>
      <c r="B3" s="184" t="s">
        <v>35</v>
      </c>
      <c r="C3" s="185" t="s">
        <v>204</v>
      </c>
    </row>
    <row r="4" spans="1:3" ht="49.5" customHeight="1">
      <c r="A4" s="186" t="s">
        <v>107</v>
      </c>
      <c r="B4" s="187">
        <f>SUM(B5:B12)</f>
        <v>176197</v>
      </c>
      <c r="C4" s="188"/>
    </row>
    <row r="5" spans="1:3" ht="49.5" customHeight="1">
      <c r="A5" s="189" t="s">
        <v>108</v>
      </c>
      <c r="B5" s="190"/>
      <c r="C5" s="188"/>
    </row>
    <row r="6" spans="1:3" ht="49.5" customHeight="1">
      <c r="A6" s="189" t="s">
        <v>109</v>
      </c>
      <c r="B6" s="190">
        <v>39</v>
      </c>
      <c r="C6" s="188" t="e">
        <f>B7/#REF!*100-100</f>
        <v>#REF!</v>
      </c>
    </row>
    <row r="7" spans="1:3" ht="49.5" customHeight="1">
      <c r="A7" s="191" t="s">
        <v>110</v>
      </c>
      <c r="B7" s="187">
        <v>172105</v>
      </c>
      <c r="C7" s="188"/>
    </row>
    <row r="8" spans="1:3" ht="49.5" customHeight="1">
      <c r="A8" s="192" t="s">
        <v>111</v>
      </c>
      <c r="B8" s="187">
        <v>13</v>
      </c>
      <c r="C8" s="188" t="e">
        <f>B9/#REF!*100-100</f>
        <v>#REF!</v>
      </c>
    </row>
    <row r="9" spans="1:3" ht="49.5" customHeight="1">
      <c r="A9" s="193" t="s">
        <v>760</v>
      </c>
      <c r="B9" s="187"/>
      <c r="C9" s="188"/>
    </row>
    <row r="10" spans="1:3" ht="49.5" customHeight="1">
      <c r="A10" s="193" t="s">
        <v>761</v>
      </c>
      <c r="B10" s="187"/>
      <c r="C10" s="188"/>
    </row>
    <row r="11" spans="1:3" ht="49.5" customHeight="1">
      <c r="A11" s="193" t="s">
        <v>762</v>
      </c>
      <c r="B11" s="187">
        <v>2000</v>
      </c>
      <c r="C11" s="188"/>
    </row>
    <row r="12" spans="1:7" ht="49.5" customHeight="1">
      <c r="A12" s="194" t="s">
        <v>763</v>
      </c>
      <c r="B12" s="187">
        <v>2040</v>
      </c>
      <c r="C12" s="188" t="e">
        <f>#REF!/#REF!*100-100</f>
        <v>#REF!</v>
      </c>
      <c r="D12" s="195"/>
      <c r="F12" s="195"/>
      <c r="G12" s="195"/>
    </row>
    <row r="13" spans="1:2" ht="14.25">
      <c r="A13" s="196"/>
      <c r="B13" s="196"/>
    </row>
    <row r="14" ht="20.25">
      <c r="A14" s="197"/>
    </row>
  </sheetData>
  <sheetProtection/>
  <mergeCells count="1">
    <mergeCell ref="A1:C1"/>
  </mergeCells>
  <printOptions horizontalCentered="1"/>
  <pageMargins left="0.7909722222222222" right="0.7868055555555555" top="0.7513888888888889" bottom="0.7513888888888889" header="0.3104166666666667" footer="0.3104166666666667"/>
  <pageSetup horizontalDpi="600" verticalDpi="600" orientation="portrait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A1">
      <pane xSplit="1" ySplit="4" topLeftCell="B5" activePane="bottomRight" state="frozen"/>
      <selection pane="bottomRight" activeCell="A2" sqref="A2"/>
    </sheetView>
  </sheetViews>
  <sheetFormatPr defaultColWidth="9.00390625" defaultRowHeight="14.25"/>
  <cols>
    <col min="1" max="1" width="28.00390625" style="158" customWidth="1"/>
    <col min="2" max="2" width="14.50390625" style="158" customWidth="1"/>
    <col min="3" max="4" width="14.875" style="158" customWidth="1"/>
    <col min="5" max="5" width="13.625" style="158" customWidth="1"/>
    <col min="6" max="6" width="14.875" style="158" customWidth="1"/>
    <col min="7" max="16384" width="9.00390625" style="158" customWidth="1"/>
  </cols>
  <sheetData>
    <row r="1" spans="1:7" ht="37.5" customHeight="1">
      <c r="A1" s="159" t="s">
        <v>764</v>
      </c>
      <c r="B1" s="159"/>
      <c r="C1" s="159"/>
      <c r="D1" s="159"/>
      <c r="E1" s="159"/>
      <c r="F1" s="159"/>
      <c r="G1" s="157"/>
    </row>
    <row r="2" spans="1:7" ht="30.75" customHeight="1">
      <c r="A2" s="160" t="s">
        <v>765</v>
      </c>
      <c r="B2" s="161"/>
      <c r="C2" s="161"/>
      <c r="D2" s="161"/>
      <c r="E2" s="162" t="s">
        <v>119</v>
      </c>
      <c r="F2" s="162"/>
      <c r="G2" s="157"/>
    </row>
    <row r="3" spans="1:6" ht="31.5" customHeight="1">
      <c r="A3" s="163" t="s">
        <v>120</v>
      </c>
      <c r="B3" s="164" t="s">
        <v>121</v>
      </c>
      <c r="C3" s="165"/>
      <c r="D3" s="166" t="s">
        <v>405</v>
      </c>
      <c r="E3" s="166" t="s">
        <v>766</v>
      </c>
      <c r="F3" s="54" t="s">
        <v>767</v>
      </c>
    </row>
    <row r="4" spans="1:7" ht="39.75" customHeight="1">
      <c r="A4" s="167"/>
      <c r="B4" s="166" t="s">
        <v>124</v>
      </c>
      <c r="C4" s="166" t="s">
        <v>125</v>
      </c>
      <c r="D4" s="166"/>
      <c r="E4" s="166"/>
      <c r="F4" s="168"/>
      <c r="G4" s="157"/>
    </row>
    <row r="5" spans="1:6" s="156" customFormat="1" ht="49.5" customHeight="1">
      <c r="A5" s="169" t="s">
        <v>126</v>
      </c>
      <c r="B5" s="170">
        <f>SUM(B6:B7)</f>
        <v>37886</v>
      </c>
      <c r="C5" s="170">
        <f>SUM(C6:C7)</f>
        <v>26423</v>
      </c>
      <c r="D5" s="170">
        <f>SUM(D6:D7)</f>
        <v>33029</v>
      </c>
      <c r="E5" s="170">
        <f>SUM(E6:E7)</f>
        <v>4857</v>
      </c>
      <c r="F5" s="170">
        <f>SUM(F6:F7)</f>
        <v>25629</v>
      </c>
    </row>
    <row r="6" spans="1:6" ht="49.5" customHeight="1">
      <c r="A6" s="171" t="s">
        <v>127</v>
      </c>
      <c r="B6" s="172">
        <v>10662</v>
      </c>
      <c r="C6" s="172">
        <v>7391</v>
      </c>
      <c r="D6" s="172">
        <v>7208</v>
      </c>
      <c r="E6" s="172">
        <f>B6-D6</f>
        <v>3454</v>
      </c>
      <c r="F6" s="172">
        <v>20157</v>
      </c>
    </row>
    <row r="7" spans="1:7" ht="49.5" customHeight="1">
      <c r="A7" s="171" t="s">
        <v>768</v>
      </c>
      <c r="B7" s="172">
        <v>27224</v>
      </c>
      <c r="C7" s="172">
        <v>19032</v>
      </c>
      <c r="D7" s="172">
        <v>25821</v>
      </c>
      <c r="E7" s="172">
        <f>B7-D7</f>
        <v>1403</v>
      </c>
      <c r="F7" s="172">
        <v>5472</v>
      </c>
      <c r="G7" s="157"/>
    </row>
    <row r="8" spans="1:7" ht="49.5" customHeight="1">
      <c r="A8" s="173"/>
      <c r="B8" s="174"/>
      <c r="C8" s="174"/>
      <c r="D8" s="174"/>
      <c r="E8" s="174"/>
      <c r="F8" s="175"/>
      <c r="G8" s="157"/>
    </row>
    <row r="9" spans="1:255" s="157" customFormat="1" ht="14.25">
      <c r="A9" s="158"/>
      <c r="B9" s="158"/>
      <c r="C9" s="176"/>
      <c r="D9" s="176"/>
      <c r="E9" s="176"/>
      <c r="F9" s="176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</row>
    <row r="10" spans="1:256" s="157" customFormat="1" ht="14.2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  <c r="IV10" s="158"/>
    </row>
    <row r="11" ht="14.25">
      <c r="C11" s="177"/>
    </row>
  </sheetData>
  <sheetProtection/>
  <mergeCells count="8">
    <mergeCell ref="A1:F1"/>
    <mergeCell ref="E2:F2"/>
    <mergeCell ref="B3:C3"/>
    <mergeCell ref="C9:F9"/>
    <mergeCell ref="A3:A4"/>
    <mergeCell ref="D3:D4"/>
    <mergeCell ref="E3:E4"/>
    <mergeCell ref="F3:F4"/>
  </mergeCells>
  <printOptions horizontalCentered="1"/>
  <pageMargins left="0.7909722222222222" right="0.7513888888888889" top="0.9798611111111111" bottom="0.9798611111111111" header="0.5111111111111111" footer="0.5111111111111111"/>
  <pageSetup horizontalDpi="600" verticalDpi="600" orientation="portrait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R12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43.375" style="138" customWidth="1"/>
    <col min="2" max="2" width="38.125" style="138" customWidth="1"/>
    <col min="3" max="3" width="30.125" style="138" customWidth="1"/>
    <col min="4" max="4" width="12.50390625" style="138" customWidth="1"/>
    <col min="5" max="252" width="9.00390625" style="138" customWidth="1"/>
    <col min="253" max="16384" width="9.00390625" style="139" customWidth="1"/>
  </cols>
  <sheetData>
    <row r="1" spans="1:4" ht="21" customHeight="1">
      <c r="A1" s="140"/>
      <c r="B1" s="140"/>
      <c r="C1" s="141"/>
      <c r="D1" s="141"/>
    </row>
    <row r="2" spans="1:4" ht="36.75" customHeight="1">
      <c r="A2" s="142" t="s">
        <v>769</v>
      </c>
      <c r="B2" s="142"/>
      <c r="C2" s="143"/>
      <c r="D2" s="143"/>
    </row>
    <row r="3" spans="1:252" ht="31.5" customHeight="1">
      <c r="A3" s="144" t="s">
        <v>770</v>
      </c>
      <c r="B3" s="145" t="s">
        <v>119</v>
      </c>
      <c r="IQ3" s="139"/>
      <c r="IR3" s="139"/>
    </row>
    <row r="4" spans="1:252" ht="33.75" customHeight="1">
      <c r="A4" s="146" t="s">
        <v>771</v>
      </c>
      <c r="B4" s="147" t="s">
        <v>216</v>
      </c>
      <c r="IQ4" s="139"/>
      <c r="IR4" s="139"/>
    </row>
    <row r="5" spans="1:252" ht="34.5" customHeight="1">
      <c r="A5" s="148" t="s">
        <v>772</v>
      </c>
      <c r="B5" s="149"/>
      <c r="IQ5" s="139"/>
      <c r="IR5" s="139"/>
    </row>
    <row r="6" spans="1:252" ht="34.5" customHeight="1">
      <c r="A6" s="150" t="s">
        <v>773</v>
      </c>
      <c r="B6" s="151">
        <v>171</v>
      </c>
      <c r="IQ6" s="139"/>
      <c r="IR6" s="139"/>
    </row>
    <row r="7" spans="1:252" ht="34.5" customHeight="1">
      <c r="A7" s="148" t="s">
        <v>774</v>
      </c>
      <c r="B7" s="149">
        <f>B8+B9</f>
        <v>1218</v>
      </c>
      <c r="IQ7" s="139"/>
      <c r="IR7" s="139"/>
    </row>
    <row r="8" spans="1:252" ht="34.5" customHeight="1">
      <c r="A8" s="148" t="s">
        <v>775</v>
      </c>
      <c r="B8" s="149">
        <v>706</v>
      </c>
      <c r="IQ8" s="139"/>
      <c r="IR8" s="139"/>
    </row>
    <row r="9" spans="1:252" ht="34.5" customHeight="1">
      <c r="A9" s="152" t="s">
        <v>776</v>
      </c>
      <c r="B9" s="149">
        <v>512</v>
      </c>
      <c r="IQ9" s="139"/>
      <c r="IR9" s="139"/>
    </row>
    <row r="10" spans="1:252" ht="34.5" customHeight="1">
      <c r="A10" s="148" t="s">
        <v>777</v>
      </c>
      <c r="B10" s="149"/>
      <c r="IQ10" s="139"/>
      <c r="IR10" s="139"/>
    </row>
    <row r="11" spans="1:252" ht="34.5" customHeight="1">
      <c r="A11" s="153" t="s">
        <v>778</v>
      </c>
      <c r="B11" s="154">
        <f>SUM(B7,B6,B5)</f>
        <v>1389</v>
      </c>
      <c r="IO11" s="139"/>
      <c r="IP11" s="139"/>
      <c r="IQ11" s="139"/>
      <c r="IR11" s="139"/>
    </row>
    <row r="12" spans="1:4" ht="186" customHeight="1">
      <c r="A12" s="155" t="s">
        <v>779</v>
      </c>
      <c r="B12" s="155"/>
      <c r="C12" s="155"/>
      <c r="D12" s="155"/>
    </row>
  </sheetData>
  <sheetProtection/>
  <mergeCells count="2">
    <mergeCell ref="A2:B2"/>
    <mergeCell ref="A12:D12"/>
  </mergeCells>
  <printOptions/>
  <pageMargins left="0.6965277777777777" right="0.6965277777777777" top="0.7513888888888889" bottom="0.7513888888888889" header="0.2986111111111111" footer="0.2986111111111111"/>
  <pageSetup horizontalDpi="600" verticalDpi="600" orientation="portrait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H14"/>
  <sheetViews>
    <sheetView workbookViewId="0" topLeftCell="A1">
      <selection activeCell="D14" sqref="D14"/>
    </sheetView>
  </sheetViews>
  <sheetFormatPr defaultColWidth="22.25390625" defaultRowHeight="32.25" customHeight="1"/>
  <cols>
    <col min="1" max="1" width="29.00390625" style="3" customWidth="1"/>
    <col min="2" max="4" width="17.625" style="3" customWidth="1"/>
    <col min="5" max="5" width="14.00390625" style="131" customWidth="1"/>
    <col min="6" max="16384" width="22.25390625" style="3" customWidth="1"/>
  </cols>
  <sheetData>
    <row r="1" spans="1:5" ht="21.75" customHeight="1">
      <c r="A1" s="1"/>
      <c r="B1" s="15"/>
      <c r="C1" s="15"/>
      <c r="D1" s="15"/>
      <c r="E1" s="2"/>
    </row>
    <row r="2" spans="1:5" s="128" customFormat="1" ht="31.5">
      <c r="A2" s="16" t="s">
        <v>780</v>
      </c>
      <c r="B2" s="16"/>
      <c r="C2" s="16"/>
      <c r="D2" s="16"/>
      <c r="E2" s="16"/>
    </row>
    <row r="3" spans="1:5" ht="25.5" customHeight="1">
      <c r="A3" s="5" t="s">
        <v>781</v>
      </c>
      <c r="B3" s="17"/>
      <c r="C3" s="17"/>
      <c r="D3" s="17"/>
      <c r="E3" s="18" t="s">
        <v>119</v>
      </c>
    </row>
    <row r="4" spans="1:5" s="129" customFormat="1" ht="33" customHeight="1">
      <c r="A4" s="19" t="s">
        <v>782</v>
      </c>
      <c r="B4" s="20" t="s">
        <v>783</v>
      </c>
      <c r="C4" s="21"/>
      <c r="D4" s="22"/>
      <c r="E4" s="23" t="s">
        <v>784</v>
      </c>
    </row>
    <row r="5" spans="1:5" s="129" customFormat="1" ht="36" customHeight="1">
      <c r="A5" s="24"/>
      <c r="B5" s="25" t="s">
        <v>785</v>
      </c>
      <c r="C5" s="26" t="s">
        <v>786</v>
      </c>
      <c r="D5" s="26" t="s">
        <v>787</v>
      </c>
      <c r="E5" s="27"/>
    </row>
    <row r="6" spans="1:8" s="130" customFormat="1" ht="48.75" customHeight="1">
      <c r="A6" s="28" t="s">
        <v>788</v>
      </c>
      <c r="B6" s="29">
        <v>190964</v>
      </c>
      <c r="C6" s="29">
        <v>135564</v>
      </c>
      <c r="D6" s="29">
        <v>55400</v>
      </c>
      <c r="E6" s="29"/>
      <c r="F6" s="132"/>
      <c r="G6" s="132"/>
      <c r="H6" s="132"/>
    </row>
    <row r="7" spans="1:8" s="130" customFormat="1" ht="42.75" customHeight="1" hidden="1">
      <c r="A7" s="133" t="s">
        <v>789</v>
      </c>
      <c r="B7" s="134"/>
      <c r="C7" s="134"/>
      <c r="D7" s="134"/>
      <c r="E7" s="134"/>
      <c r="F7" s="132"/>
      <c r="G7" s="132"/>
      <c r="H7" s="132"/>
    </row>
    <row r="8" spans="1:8" s="15" customFormat="1" ht="42.75" customHeight="1" hidden="1">
      <c r="A8" s="135" t="s">
        <v>790</v>
      </c>
      <c r="B8" s="134"/>
      <c r="C8" s="134"/>
      <c r="D8" s="134"/>
      <c r="E8" s="134"/>
      <c r="F8" s="136"/>
      <c r="G8" s="136"/>
      <c r="H8" s="136"/>
    </row>
    <row r="9" spans="1:8" s="15" customFormat="1" ht="42.75" customHeight="1" hidden="1">
      <c r="A9" s="135" t="s">
        <v>791</v>
      </c>
      <c r="B9" s="134"/>
      <c r="C9" s="134"/>
      <c r="D9" s="134"/>
      <c r="E9" s="134"/>
      <c r="F9" s="136"/>
      <c r="G9" s="136"/>
      <c r="H9" s="136"/>
    </row>
    <row r="10" spans="1:8" s="130" customFormat="1" ht="42.75" customHeight="1" hidden="1">
      <c r="A10" s="133" t="s">
        <v>792</v>
      </c>
      <c r="B10" s="134"/>
      <c r="C10" s="134"/>
      <c r="D10" s="134"/>
      <c r="E10" s="134"/>
      <c r="F10" s="132"/>
      <c r="G10" s="132"/>
      <c r="H10" s="132"/>
    </row>
    <row r="11" spans="1:8" s="15" customFormat="1" ht="42.75" customHeight="1" hidden="1">
      <c r="A11" s="135" t="s">
        <v>793</v>
      </c>
      <c r="B11" s="134"/>
      <c r="C11" s="134"/>
      <c r="D11" s="134"/>
      <c r="E11" s="134"/>
      <c r="F11" s="136"/>
      <c r="G11" s="136"/>
      <c r="H11" s="136"/>
    </row>
    <row r="12" spans="1:8" s="15" customFormat="1" ht="42.75" customHeight="1" hidden="1">
      <c r="A12" s="135" t="s">
        <v>794</v>
      </c>
      <c r="B12" s="134"/>
      <c r="C12" s="134"/>
      <c r="D12" s="134"/>
      <c r="E12" s="134"/>
      <c r="F12" s="136"/>
      <c r="G12" s="136"/>
      <c r="H12" s="136"/>
    </row>
    <row r="14" ht="32.25" customHeight="1">
      <c r="C14" s="137"/>
    </row>
  </sheetData>
  <sheetProtection/>
  <mergeCells count="4">
    <mergeCell ref="A2:E2"/>
    <mergeCell ref="B4:D4"/>
    <mergeCell ref="A4:A5"/>
    <mergeCell ref="E4:E5"/>
  </mergeCells>
  <printOptions/>
  <pageMargins left="0.6986111111111111" right="0.6986111111111111" top="0.7513888888888889" bottom="0.7513888888888889" header="0.2986111111111111" footer="0.2986111111111111"/>
  <pageSetup horizontalDpi="600" verticalDpi="600" orientation="portrait" paperSize="9" scale="8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D6" sqref="D6"/>
    </sheetView>
  </sheetViews>
  <sheetFormatPr defaultColWidth="13.375" defaultRowHeight="32.25" customHeight="1"/>
  <cols>
    <col min="1" max="1" width="16.25390625" style="3" customWidth="1"/>
    <col min="2" max="2" width="13.50390625" style="131" customWidth="1"/>
    <col min="3" max="3" width="11.375" style="3" customWidth="1"/>
    <col min="4" max="4" width="11.75390625" style="3" customWidth="1"/>
    <col min="5" max="5" width="19.125" style="3" customWidth="1"/>
    <col min="6" max="6" width="10.75390625" style="3" customWidth="1"/>
    <col min="7" max="16384" width="13.375" style="3" customWidth="1"/>
  </cols>
  <sheetData>
    <row r="1" spans="1:2" ht="21.75" customHeight="1">
      <c r="A1" s="1"/>
      <c r="B1" s="2"/>
    </row>
    <row r="2" spans="1:14" s="128" customFormat="1" ht="31.5">
      <c r="A2" s="4" t="s">
        <v>795</v>
      </c>
      <c r="B2" s="4"/>
      <c r="C2" s="4"/>
      <c r="D2" s="4"/>
      <c r="E2" s="4"/>
      <c r="G2" s="4"/>
      <c r="H2" s="4"/>
      <c r="I2" s="4"/>
      <c r="J2" s="4"/>
      <c r="K2" s="4"/>
      <c r="L2" s="4"/>
      <c r="M2" s="4"/>
      <c r="N2" s="4"/>
    </row>
    <row r="3" spans="1:5" ht="51.75" customHeight="1">
      <c r="A3" s="5" t="s">
        <v>796</v>
      </c>
      <c r="B3" s="6"/>
      <c r="C3" s="7"/>
      <c r="D3" s="7"/>
      <c r="E3" s="6" t="s">
        <v>119</v>
      </c>
    </row>
    <row r="4" spans="1:5" s="129" customFormat="1" ht="39" customHeight="1">
      <c r="A4" s="8" t="s">
        <v>797</v>
      </c>
      <c r="B4" s="8" t="s">
        <v>798</v>
      </c>
      <c r="C4" s="8"/>
      <c r="D4" s="8"/>
      <c r="E4" s="8"/>
    </row>
    <row r="5" spans="1:5" s="129" customFormat="1" ht="33.75" customHeight="1">
      <c r="A5" s="8"/>
      <c r="B5" s="8" t="s">
        <v>577</v>
      </c>
      <c r="C5" s="8" t="s">
        <v>799</v>
      </c>
      <c r="D5" s="8" t="s">
        <v>800</v>
      </c>
      <c r="E5" s="9" t="s">
        <v>801</v>
      </c>
    </row>
    <row r="6" spans="1:5" s="130" customFormat="1" ht="48.75" customHeight="1">
      <c r="A6" s="10" t="s">
        <v>802</v>
      </c>
      <c r="B6" s="11">
        <f>SUM(C6:E6)</f>
        <v>161432</v>
      </c>
      <c r="C6" s="12">
        <v>104635</v>
      </c>
      <c r="D6" s="12">
        <v>55400</v>
      </c>
      <c r="E6" s="13">
        <v>1397</v>
      </c>
    </row>
    <row r="7" ht="14.25" customHeight="1"/>
  </sheetData>
  <sheetProtection/>
  <mergeCells count="4">
    <mergeCell ref="A2:E2"/>
    <mergeCell ref="G2:N2"/>
    <mergeCell ref="B4:E4"/>
    <mergeCell ref="A4:A5"/>
  </mergeCells>
  <printOptions/>
  <pageMargins left="0.6986111111111111" right="0.6986111111111111" top="0.7513888888888889" bottom="0.7513888888888889" header="0.2986111111111111" footer="0.298611111111111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E29"/>
  <sheetViews>
    <sheetView zoomScale="88" zoomScaleNormal="88" workbookViewId="0" topLeftCell="A1">
      <pane xSplit="1" ySplit="3" topLeftCell="B14" activePane="bottomRight" state="frozen"/>
      <selection pane="bottomRight" activeCell="E3" sqref="E3"/>
    </sheetView>
  </sheetViews>
  <sheetFormatPr defaultColWidth="9.00390625" defaultRowHeight="14.25"/>
  <cols>
    <col min="1" max="1" width="48.875" style="198" customWidth="1"/>
    <col min="2" max="2" width="14.25390625" style="320" customWidth="1"/>
    <col min="3" max="3" width="12.375" style="198" customWidth="1"/>
    <col min="4" max="4" width="13.125" style="198" customWidth="1"/>
    <col min="5" max="5" width="12.375" style="198" customWidth="1"/>
    <col min="6" max="193" width="9.00390625" style="198" customWidth="1"/>
    <col min="194" max="242" width="8.75390625" style="198" bestFit="1" customWidth="1"/>
    <col min="243" max="16384" width="9.00390625" style="198" customWidth="1"/>
  </cols>
  <sheetData>
    <row r="1" spans="1:5" ht="33" customHeight="1">
      <c r="A1" s="321" t="s">
        <v>31</v>
      </c>
      <c r="B1" s="321"/>
      <c r="C1" s="321"/>
      <c r="D1" s="321"/>
      <c r="E1" s="321"/>
    </row>
    <row r="2" spans="1:5" ht="21.75" customHeight="1">
      <c r="A2" s="322" t="s">
        <v>32</v>
      </c>
      <c r="B2" s="323"/>
      <c r="C2" s="322"/>
      <c r="D2" s="324" t="s">
        <v>33</v>
      </c>
      <c r="E2" s="325"/>
    </row>
    <row r="3" spans="1:5" ht="37.5" customHeight="1">
      <c r="A3" s="326" t="s">
        <v>34</v>
      </c>
      <c r="B3" s="310" t="s">
        <v>35</v>
      </c>
      <c r="C3" s="326" t="s">
        <v>36</v>
      </c>
      <c r="D3" s="326" t="s">
        <v>37</v>
      </c>
      <c r="E3" s="208" t="s">
        <v>38</v>
      </c>
    </row>
    <row r="4" spans="1:5" s="199" customFormat="1" ht="30" customHeight="1">
      <c r="A4" s="349" t="s">
        <v>39</v>
      </c>
      <c r="B4" s="350">
        <f>B5+B20</f>
        <v>37210</v>
      </c>
      <c r="C4" s="350">
        <f>C5+C20</f>
        <v>40259</v>
      </c>
      <c r="D4" s="351">
        <f>C4/B4*100</f>
        <v>108.19403386186508</v>
      </c>
      <c r="E4" s="352">
        <v>22.2</v>
      </c>
    </row>
    <row r="5" spans="1:5" s="199" customFormat="1" ht="30" customHeight="1">
      <c r="A5" s="353" t="s">
        <v>40</v>
      </c>
      <c r="B5" s="354">
        <f>SUM(B6:B19)</f>
        <v>27216</v>
      </c>
      <c r="C5" s="355">
        <f>SUM(C6:C19)</f>
        <v>30157</v>
      </c>
      <c r="D5" s="356">
        <f aca="true" t="shared" si="0" ref="D5:D25">C5/B5*100</f>
        <v>110.80614344503232</v>
      </c>
      <c r="E5" s="357">
        <v>29.8</v>
      </c>
    </row>
    <row r="6" spans="1:5" ht="30" customHeight="1">
      <c r="A6" s="192" t="s">
        <v>41</v>
      </c>
      <c r="B6" s="358">
        <v>11536</v>
      </c>
      <c r="C6" s="359">
        <v>11996</v>
      </c>
      <c r="D6" s="360">
        <f t="shared" si="0"/>
        <v>103.9875173370319</v>
      </c>
      <c r="E6" s="359">
        <v>19.9</v>
      </c>
    </row>
    <row r="7" spans="1:5" ht="30" customHeight="1">
      <c r="A7" s="192" t="s">
        <v>42</v>
      </c>
      <c r="B7" s="358"/>
      <c r="C7" s="359"/>
      <c r="D7" s="360"/>
      <c r="E7" s="359"/>
    </row>
    <row r="8" spans="1:5" ht="30" customHeight="1">
      <c r="A8" s="192" t="s">
        <v>43</v>
      </c>
      <c r="B8" s="148">
        <v>2001</v>
      </c>
      <c r="C8" s="359">
        <v>1476</v>
      </c>
      <c r="D8" s="360">
        <f t="shared" si="0"/>
        <v>73.7631184407796</v>
      </c>
      <c r="E8" s="359">
        <v>-18.2</v>
      </c>
    </row>
    <row r="9" spans="1:5" ht="30" customHeight="1">
      <c r="A9" s="192" t="s">
        <v>44</v>
      </c>
      <c r="B9" s="148">
        <v>660</v>
      </c>
      <c r="C9" s="359">
        <v>499</v>
      </c>
      <c r="D9" s="360">
        <f t="shared" si="0"/>
        <v>75.60606060606061</v>
      </c>
      <c r="E9" s="359">
        <v>13.4</v>
      </c>
    </row>
    <row r="10" spans="1:5" ht="30" customHeight="1">
      <c r="A10" s="192" t="s">
        <v>45</v>
      </c>
      <c r="B10" s="358">
        <v>100</v>
      </c>
      <c r="C10" s="359">
        <v>89</v>
      </c>
      <c r="D10" s="360"/>
      <c r="E10" s="359">
        <v>-87</v>
      </c>
    </row>
    <row r="11" spans="1:5" ht="30" customHeight="1">
      <c r="A11" s="192" t="s">
        <v>46</v>
      </c>
      <c r="B11" s="148">
        <v>960</v>
      </c>
      <c r="C11" s="359">
        <v>2005</v>
      </c>
      <c r="D11" s="360">
        <f t="shared" si="0"/>
        <v>208.85416666666666</v>
      </c>
      <c r="E11" s="359">
        <v>92.1</v>
      </c>
    </row>
    <row r="12" spans="1:5" ht="30" customHeight="1">
      <c r="A12" s="192" t="s">
        <v>47</v>
      </c>
      <c r="B12" s="148">
        <v>200</v>
      </c>
      <c r="C12" s="359">
        <v>395</v>
      </c>
      <c r="D12" s="360">
        <f t="shared" si="0"/>
        <v>197.5</v>
      </c>
      <c r="E12" s="359">
        <v>135.1</v>
      </c>
    </row>
    <row r="13" spans="1:5" ht="30" customHeight="1">
      <c r="A13" s="192" t="s">
        <v>48</v>
      </c>
      <c r="B13" s="148">
        <v>800</v>
      </c>
      <c r="C13" s="359">
        <v>511</v>
      </c>
      <c r="D13" s="360">
        <f t="shared" si="0"/>
        <v>63.87500000000001</v>
      </c>
      <c r="E13" s="359">
        <v>-36.1</v>
      </c>
    </row>
    <row r="14" spans="1:5" ht="30" customHeight="1">
      <c r="A14" s="192" t="s">
        <v>49</v>
      </c>
      <c r="B14" s="148">
        <v>350</v>
      </c>
      <c r="C14" s="359">
        <v>973</v>
      </c>
      <c r="D14" s="360">
        <f t="shared" si="0"/>
        <v>278</v>
      </c>
      <c r="E14" s="359">
        <v>388.9</v>
      </c>
    </row>
    <row r="15" spans="1:5" ht="30" customHeight="1">
      <c r="A15" s="192" t="s">
        <v>50</v>
      </c>
      <c r="B15" s="148">
        <v>1800</v>
      </c>
      <c r="C15" s="359">
        <v>1213</v>
      </c>
      <c r="D15" s="360">
        <f t="shared" si="0"/>
        <v>67.38888888888889</v>
      </c>
      <c r="E15" s="359">
        <v>-41.1</v>
      </c>
    </row>
    <row r="16" spans="1:5" ht="30" customHeight="1">
      <c r="A16" s="192" t="s">
        <v>51</v>
      </c>
      <c r="B16" s="148">
        <v>2249</v>
      </c>
      <c r="C16" s="359">
        <v>1915</v>
      </c>
      <c r="D16" s="360">
        <f t="shared" si="0"/>
        <v>85.14895509115162</v>
      </c>
      <c r="E16" s="359">
        <v>1185.2</v>
      </c>
    </row>
    <row r="17" spans="1:5" ht="30" customHeight="1">
      <c r="A17" s="192" t="s">
        <v>52</v>
      </c>
      <c r="B17" s="148">
        <v>4490</v>
      </c>
      <c r="C17" s="359">
        <v>5926</v>
      </c>
      <c r="D17" s="360">
        <f t="shared" si="0"/>
        <v>131.98218262806236</v>
      </c>
      <c r="E17" s="359">
        <v>19.4</v>
      </c>
    </row>
    <row r="18" spans="1:5" ht="30" customHeight="1">
      <c r="A18" s="192" t="s">
        <v>53</v>
      </c>
      <c r="B18" s="148">
        <v>2000</v>
      </c>
      <c r="C18" s="359">
        <v>3137</v>
      </c>
      <c r="D18" s="360">
        <f t="shared" si="0"/>
        <v>156.85</v>
      </c>
      <c r="E18" s="359">
        <v>278.4</v>
      </c>
    </row>
    <row r="19" spans="1:5" ht="30" customHeight="1">
      <c r="A19" s="192" t="s">
        <v>54</v>
      </c>
      <c r="B19" s="148">
        <v>70</v>
      </c>
      <c r="C19" s="359">
        <v>22</v>
      </c>
      <c r="D19" s="360">
        <f t="shared" si="0"/>
        <v>31.428571428571427</v>
      </c>
      <c r="E19" s="359"/>
    </row>
    <row r="20" spans="1:5" s="199" customFormat="1" ht="30" customHeight="1">
      <c r="A20" s="353" t="s">
        <v>55</v>
      </c>
      <c r="B20" s="355">
        <f>SUM(B21:B28)</f>
        <v>9994</v>
      </c>
      <c r="C20" s="355">
        <f>SUM(C21:C28)</f>
        <v>10102</v>
      </c>
      <c r="D20" s="356">
        <f t="shared" si="0"/>
        <v>101.08064838903341</v>
      </c>
      <c r="E20" s="357">
        <v>3.9</v>
      </c>
    </row>
    <row r="21" spans="1:5" ht="30" customHeight="1">
      <c r="A21" s="192" t="s">
        <v>56</v>
      </c>
      <c r="B21" s="148">
        <v>233</v>
      </c>
      <c r="C21" s="359">
        <v>1892</v>
      </c>
      <c r="D21" s="360">
        <f t="shared" si="0"/>
        <v>812.0171673819742</v>
      </c>
      <c r="E21" s="359">
        <v>91.1</v>
      </c>
    </row>
    <row r="22" spans="1:5" ht="30" customHeight="1">
      <c r="A22" s="192" t="s">
        <v>57</v>
      </c>
      <c r="B22" s="148">
        <v>2843</v>
      </c>
      <c r="C22" s="359">
        <v>4351</v>
      </c>
      <c r="D22" s="360">
        <f t="shared" si="0"/>
        <v>153.04256067534294</v>
      </c>
      <c r="E22" s="359">
        <v>17.5</v>
      </c>
    </row>
    <row r="23" spans="1:5" ht="30" customHeight="1">
      <c r="A23" s="192" t="s">
        <v>58</v>
      </c>
      <c r="B23" s="148">
        <v>3378</v>
      </c>
      <c r="C23" s="359">
        <v>1788</v>
      </c>
      <c r="D23" s="360">
        <f t="shared" si="0"/>
        <v>52.93072824156305</v>
      </c>
      <c r="E23" s="359">
        <v>-22.1</v>
      </c>
    </row>
    <row r="24" spans="1:5" ht="30" customHeight="1">
      <c r="A24" s="192" t="s">
        <v>59</v>
      </c>
      <c r="B24" s="358"/>
      <c r="C24" s="359"/>
      <c r="D24" s="360"/>
      <c r="E24" s="359"/>
    </row>
    <row r="25" spans="1:5" ht="30" customHeight="1">
      <c r="A25" s="192" t="s">
        <v>60</v>
      </c>
      <c r="B25" s="148">
        <v>3279</v>
      </c>
      <c r="C25" s="359">
        <v>969</v>
      </c>
      <c r="D25" s="360">
        <f t="shared" si="0"/>
        <v>29.551692589204027</v>
      </c>
      <c r="E25" s="359">
        <v>-58.7</v>
      </c>
    </row>
    <row r="26" spans="1:5" ht="30" customHeight="1">
      <c r="A26" s="192" t="s">
        <v>61</v>
      </c>
      <c r="B26" s="358"/>
      <c r="C26" s="359">
        <v>950</v>
      </c>
      <c r="D26" s="360"/>
      <c r="E26" s="359"/>
    </row>
    <row r="27" spans="1:5" ht="30" customHeight="1">
      <c r="A27" s="192" t="s">
        <v>62</v>
      </c>
      <c r="B27" s="358">
        <v>65</v>
      </c>
      <c r="C27" s="359">
        <v>145</v>
      </c>
      <c r="D27" s="360"/>
      <c r="E27" s="359">
        <v>215.2</v>
      </c>
    </row>
    <row r="28" spans="1:5" ht="30" customHeight="1">
      <c r="A28" s="192" t="s">
        <v>63</v>
      </c>
      <c r="B28" s="358">
        <v>196</v>
      </c>
      <c r="C28" s="359">
        <v>7</v>
      </c>
      <c r="D28" s="360"/>
      <c r="E28" s="359">
        <v>-98</v>
      </c>
    </row>
    <row r="29" spans="1:2" ht="19.5" customHeight="1">
      <c r="A29" s="196"/>
      <c r="B29" s="196"/>
    </row>
  </sheetData>
  <sheetProtection/>
  <mergeCells count="3">
    <mergeCell ref="A1:E1"/>
    <mergeCell ref="D2:E2"/>
    <mergeCell ref="A29:B29"/>
  </mergeCells>
  <printOptions/>
  <pageMargins left="0.7895833333333333" right="0.7097222222222223" top="0.75" bottom="0.75" header="0.30972222222222223" footer="0.30972222222222223"/>
  <pageSetup horizontalDpi="600" verticalDpi="600" orientation="portrait" paperSize="9" scale="8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D10"/>
  <sheetViews>
    <sheetView workbookViewId="0" topLeftCell="A1">
      <selection activeCell="D11" sqref="D11"/>
    </sheetView>
  </sheetViews>
  <sheetFormatPr defaultColWidth="8.75390625" defaultRowHeight="14.25"/>
  <cols>
    <col min="1" max="1" width="10.50390625" style="113" customWidth="1"/>
    <col min="2" max="2" width="19.875" style="113" customWidth="1"/>
    <col min="3" max="3" width="49.625" style="114" customWidth="1"/>
    <col min="4" max="4" width="18.50390625" style="113" customWidth="1"/>
    <col min="5" max="5" width="43.125" style="113" customWidth="1"/>
    <col min="6" max="16384" width="8.75390625" style="113" customWidth="1"/>
  </cols>
  <sheetData>
    <row r="1" spans="1:2" ht="24.75" customHeight="1">
      <c r="A1" s="115"/>
      <c r="B1" s="115"/>
    </row>
    <row r="2" spans="1:4" ht="30" customHeight="1">
      <c r="A2" s="4" t="s">
        <v>803</v>
      </c>
      <c r="B2" s="4"/>
      <c r="C2" s="4"/>
      <c r="D2" s="4"/>
    </row>
    <row r="3" spans="1:4" ht="33" customHeight="1">
      <c r="A3" s="116" t="s">
        <v>804</v>
      </c>
      <c r="B3" s="116"/>
      <c r="C3" s="116"/>
      <c r="D3" s="117" t="s">
        <v>119</v>
      </c>
    </row>
    <row r="4" spans="1:4" s="110" customFormat="1" ht="27" customHeight="1">
      <c r="A4" s="118" t="s">
        <v>805</v>
      </c>
      <c r="B4" s="118" t="s">
        <v>806</v>
      </c>
      <c r="C4" s="118" t="s">
        <v>807</v>
      </c>
      <c r="D4" s="118" t="s">
        <v>808</v>
      </c>
    </row>
    <row r="5" spans="1:4" ht="27" customHeight="1">
      <c r="A5" s="119"/>
      <c r="B5" s="119" t="s">
        <v>809</v>
      </c>
      <c r="C5" s="120"/>
      <c r="D5" s="121">
        <f>D6+D8</f>
        <v>45200</v>
      </c>
    </row>
    <row r="6" spans="1:4" ht="27" customHeight="1">
      <c r="A6" s="119" t="s">
        <v>810</v>
      </c>
      <c r="B6" s="119" t="s">
        <v>811</v>
      </c>
      <c r="C6" s="122"/>
      <c r="D6" s="121">
        <f>SUM(D7:D7)</f>
        <v>0</v>
      </c>
    </row>
    <row r="7" spans="1:4" s="111" customFormat="1" ht="27" customHeight="1">
      <c r="A7" s="119"/>
      <c r="B7" s="119"/>
      <c r="C7" s="123"/>
      <c r="D7" s="124"/>
    </row>
    <row r="8" spans="1:4" s="112" customFormat="1" ht="27" customHeight="1">
      <c r="A8" s="119" t="s">
        <v>812</v>
      </c>
      <c r="B8" s="119" t="s">
        <v>813</v>
      </c>
      <c r="C8" s="122"/>
      <c r="D8" s="121">
        <f>SUM(D9:D10)</f>
        <v>45200</v>
      </c>
    </row>
    <row r="9" spans="1:4" ht="27" customHeight="1">
      <c r="A9" s="125" t="s">
        <v>814</v>
      </c>
      <c r="B9" s="126" t="s">
        <v>815</v>
      </c>
      <c r="C9" s="126" t="s">
        <v>816</v>
      </c>
      <c r="D9" s="126">
        <v>17000</v>
      </c>
    </row>
    <row r="10" spans="1:4" ht="27" customHeight="1">
      <c r="A10" s="127" t="s">
        <v>817</v>
      </c>
      <c r="B10" s="126" t="s">
        <v>818</v>
      </c>
      <c r="C10" s="126" t="s">
        <v>819</v>
      </c>
      <c r="D10" s="126">
        <v>28200</v>
      </c>
    </row>
  </sheetData>
  <sheetProtection/>
  <mergeCells count="3">
    <mergeCell ref="A1:B1"/>
    <mergeCell ref="A2:D2"/>
    <mergeCell ref="A3:C3"/>
  </mergeCells>
  <printOptions/>
  <pageMargins left="0.7868055555555555" right="0.7868055555555555" top="0.7513888888888889" bottom="0.7513888888888889" header="0.2986111111111111" footer="0.2986111111111111"/>
  <pageSetup horizontalDpi="600" verticalDpi="600" orientation="portrait" paperSize="9" scale="8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5" sqref="A5"/>
    </sheetView>
  </sheetViews>
  <sheetFormatPr defaultColWidth="9.00390625" defaultRowHeight="21" customHeight="1"/>
  <cols>
    <col min="1" max="1" width="41.625" style="91" customWidth="1"/>
    <col min="2" max="2" width="31.875" style="91" customWidth="1"/>
    <col min="3" max="16384" width="9.00390625" style="91" customWidth="1"/>
  </cols>
  <sheetData>
    <row r="1" ht="23.25" customHeight="1">
      <c r="A1" s="106"/>
    </row>
    <row r="2" spans="1:2" ht="41.25" customHeight="1">
      <c r="A2" s="92" t="s">
        <v>820</v>
      </c>
      <c r="B2" s="92"/>
    </row>
    <row r="3" spans="1:2" ht="30" customHeight="1">
      <c r="A3" s="93" t="s">
        <v>821</v>
      </c>
      <c r="B3" s="18" t="s">
        <v>119</v>
      </c>
    </row>
    <row r="4" spans="1:2" ht="39.75" customHeight="1">
      <c r="A4" s="94" t="s">
        <v>135</v>
      </c>
      <c r="B4" s="95" t="s">
        <v>151</v>
      </c>
    </row>
    <row r="5" spans="1:2" s="90" customFormat="1" ht="39.75" customHeight="1">
      <c r="A5" s="107" t="s">
        <v>822</v>
      </c>
      <c r="B5" s="97"/>
    </row>
    <row r="6" spans="1:2" ht="39.75" customHeight="1">
      <c r="A6" s="107" t="s">
        <v>823</v>
      </c>
      <c r="B6" s="97"/>
    </row>
    <row r="7" spans="1:2" ht="39.75" customHeight="1">
      <c r="A7" s="107" t="s">
        <v>824</v>
      </c>
      <c r="B7" s="97"/>
    </row>
    <row r="8" spans="1:2" ht="39.75" customHeight="1">
      <c r="A8" s="107" t="s">
        <v>825</v>
      </c>
      <c r="B8" s="97"/>
    </row>
    <row r="9" spans="1:2" ht="39.75" customHeight="1">
      <c r="A9" s="107" t="s">
        <v>826</v>
      </c>
      <c r="B9" s="97"/>
    </row>
    <row r="10" spans="1:2" ht="39.75" customHeight="1">
      <c r="A10" s="107"/>
      <c r="B10" s="97"/>
    </row>
    <row r="11" spans="1:2" ht="39.75" customHeight="1">
      <c r="A11" s="108" t="s">
        <v>827</v>
      </c>
      <c r="B11" s="100">
        <f>SUM(B5:B10)</f>
        <v>0</v>
      </c>
    </row>
    <row r="12" spans="1:2" ht="39.75" customHeight="1">
      <c r="A12" s="102" t="s">
        <v>155</v>
      </c>
      <c r="B12" s="100"/>
    </row>
    <row r="13" spans="1:2" ht="39.75" customHeight="1">
      <c r="A13" s="101" t="s">
        <v>828</v>
      </c>
      <c r="B13" s="97"/>
    </row>
    <row r="14" spans="1:2" ht="39.75" customHeight="1">
      <c r="A14" s="101"/>
      <c r="B14" s="97"/>
    </row>
    <row r="15" spans="1:2" ht="39.75" customHeight="1">
      <c r="A15" s="108" t="s">
        <v>171</v>
      </c>
      <c r="B15" s="100">
        <f>SUM(B11:B13)</f>
        <v>0</v>
      </c>
    </row>
    <row r="17" ht="21" customHeight="1">
      <c r="B17" s="109"/>
    </row>
    <row r="18" spans="1:2" s="90" customFormat="1" ht="21" customHeight="1">
      <c r="A18" s="91"/>
      <c r="B18" s="109"/>
    </row>
    <row r="24" spans="1:2" s="90" customFormat="1" ht="21" customHeight="1">
      <c r="A24" s="91"/>
      <c r="B24" s="9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K10" sqref="K10"/>
    </sheetView>
  </sheetViews>
  <sheetFormatPr defaultColWidth="9.00390625" defaultRowHeight="21" customHeight="1"/>
  <cols>
    <col min="1" max="1" width="52.125" style="91" customWidth="1"/>
    <col min="2" max="2" width="29.50390625" style="91" customWidth="1"/>
    <col min="3" max="16384" width="9.00390625" style="91" customWidth="1"/>
  </cols>
  <sheetData>
    <row r="1" ht="23.25" customHeight="1"/>
    <row r="2" spans="1:7" ht="41.25" customHeight="1">
      <c r="A2" s="92" t="s">
        <v>829</v>
      </c>
      <c r="B2" s="92"/>
      <c r="D2" s="92"/>
      <c r="E2" s="92"/>
      <c r="F2" s="92"/>
      <c r="G2" s="92"/>
    </row>
    <row r="3" spans="1:2" ht="30" customHeight="1">
      <c r="A3" s="93" t="s">
        <v>830</v>
      </c>
      <c r="B3" s="18" t="s">
        <v>119</v>
      </c>
    </row>
    <row r="4" spans="1:2" ht="39.75" customHeight="1">
      <c r="A4" s="94" t="s">
        <v>135</v>
      </c>
      <c r="B4" s="95" t="s">
        <v>152</v>
      </c>
    </row>
    <row r="5" spans="1:2" s="90" customFormat="1" ht="39.75" customHeight="1">
      <c r="A5" s="96" t="s">
        <v>831</v>
      </c>
      <c r="B5" s="97"/>
    </row>
    <row r="6" spans="1:2" ht="39.75" customHeight="1">
      <c r="A6" s="96" t="s">
        <v>832</v>
      </c>
      <c r="B6" s="97"/>
    </row>
    <row r="7" spans="1:2" ht="39.75" customHeight="1">
      <c r="A7" s="96" t="s">
        <v>833</v>
      </c>
      <c r="B7" s="97"/>
    </row>
    <row r="8" spans="1:2" ht="39.75" customHeight="1">
      <c r="A8" s="96" t="s">
        <v>834</v>
      </c>
      <c r="B8" s="98"/>
    </row>
    <row r="9" spans="1:2" ht="39.75" customHeight="1">
      <c r="A9" s="96" t="s">
        <v>835</v>
      </c>
      <c r="B9" s="97"/>
    </row>
    <row r="10" spans="1:2" ht="39.75" customHeight="1">
      <c r="A10" s="96"/>
      <c r="B10" s="97"/>
    </row>
    <row r="11" spans="1:2" ht="39.75" customHeight="1">
      <c r="A11" s="99" t="s">
        <v>836</v>
      </c>
      <c r="B11" s="100">
        <f>SUM(B5:B10)</f>
        <v>0</v>
      </c>
    </row>
    <row r="12" spans="1:2" ht="39.75" customHeight="1">
      <c r="A12" s="101" t="s">
        <v>166</v>
      </c>
      <c r="B12" s="100"/>
    </row>
    <row r="13" spans="1:2" ht="39.75" customHeight="1">
      <c r="A13" s="102" t="s">
        <v>837</v>
      </c>
      <c r="B13" s="97"/>
    </row>
    <row r="14" spans="1:2" ht="39.75" customHeight="1">
      <c r="A14" s="103"/>
      <c r="B14" s="103"/>
    </row>
    <row r="15" spans="1:2" ht="39.75" customHeight="1">
      <c r="A15" s="99" t="s">
        <v>172</v>
      </c>
      <c r="B15" s="100">
        <f>SUM(B11:B13)</f>
        <v>0</v>
      </c>
    </row>
    <row r="16" spans="1:2" ht="21" customHeight="1">
      <c r="A16" s="104"/>
      <c r="B16" s="105"/>
    </row>
    <row r="18" spans="1:2" s="90" customFormat="1" ht="21" customHeight="1">
      <c r="A18" s="91"/>
      <c r="B18" s="91"/>
    </row>
    <row r="21" spans="1:2" ht="21" customHeight="1">
      <c r="A21" s="90"/>
      <c r="B21" s="90"/>
    </row>
    <row r="24" spans="1:2" s="90" customFormat="1" ht="21" customHeight="1">
      <c r="A24" s="91"/>
      <c r="B24" s="91"/>
    </row>
    <row r="27" spans="1:2" ht="21" customHeight="1">
      <c r="A27" s="90"/>
      <c r="B27" s="90"/>
    </row>
  </sheetData>
  <sheetProtection/>
  <mergeCells count="2">
    <mergeCell ref="A2:B2"/>
    <mergeCell ref="D2:G2"/>
  </mergeCells>
  <printOptions/>
  <pageMargins left="0.7868055555555555" right="0.7868055555555555" top="0.7513888888888889" bottom="0.7513888888888889" header="0.2986111111111111" footer="0.2986111111111111"/>
  <pageSetup horizontalDpi="600" verticalDpi="600" orientation="portrait" paperSize="9" scale="8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:IV16384"/>
    </sheetView>
  </sheetViews>
  <sheetFormatPr defaultColWidth="9.00390625" defaultRowHeight="14.25"/>
  <cols>
    <col min="1" max="1" width="48.25390625" style="72" customWidth="1"/>
    <col min="2" max="2" width="16.25390625" style="72" customWidth="1"/>
    <col min="3" max="3" width="35.00390625" style="72" customWidth="1"/>
    <col min="4" max="4" width="11.50390625" style="72" customWidth="1"/>
    <col min="5" max="16384" width="9.00390625" style="72" customWidth="1"/>
  </cols>
  <sheetData>
    <row r="1" spans="1:4" ht="25.5">
      <c r="A1" s="73" t="s">
        <v>838</v>
      </c>
      <c r="B1" s="73"/>
      <c r="C1" s="74"/>
      <c r="D1" s="74"/>
    </row>
    <row r="2" spans="1:4" ht="14.25">
      <c r="A2" s="75"/>
      <c r="B2" s="75"/>
      <c r="C2" s="75"/>
      <c r="D2" s="75"/>
    </row>
    <row r="3" spans="1:4" ht="20.25" customHeight="1">
      <c r="A3" s="76" t="s">
        <v>741</v>
      </c>
      <c r="B3" s="76"/>
      <c r="C3" s="77"/>
      <c r="D3" s="77"/>
    </row>
    <row r="4" spans="1:2" ht="24" customHeight="1">
      <c r="A4" s="78" t="s">
        <v>742</v>
      </c>
      <c r="B4" s="78" t="s">
        <v>152</v>
      </c>
    </row>
    <row r="5" spans="1:2" ht="24" customHeight="1">
      <c r="A5" s="79" t="s">
        <v>831</v>
      </c>
      <c r="B5" s="80">
        <v>0</v>
      </c>
    </row>
    <row r="6" spans="1:2" ht="24" customHeight="1">
      <c r="A6" s="81" t="s">
        <v>839</v>
      </c>
      <c r="B6" s="82"/>
    </row>
    <row r="7" spans="1:2" ht="24" customHeight="1">
      <c r="A7" s="81" t="s">
        <v>840</v>
      </c>
      <c r="B7" s="82"/>
    </row>
    <row r="8" spans="1:2" ht="24" customHeight="1">
      <c r="A8" s="81" t="s">
        <v>841</v>
      </c>
      <c r="B8" s="82"/>
    </row>
    <row r="9" spans="1:2" ht="24" customHeight="1">
      <c r="A9" s="81" t="s">
        <v>842</v>
      </c>
      <c r="B9" s="82"/>
    </row>
    <row r="10" spans="1:2" ht="24" customHeight="1">
      <c r="A10" s="81" t="s">
        <v>843</v>
      </c>
      <c r="B10" s="82"/>
    </row>
    <row r="11" spans="1:2" ht="24" customHeight="1">
      <c r="A11" s="79" t="s">
        <v>832</v>
      </c>
      <c r="B11" s="80">
        <v>0</v>
      </c>
    </row>
    <row r="12" spans="1:2" ht="24" customHeight="1">
      <c r="A12" s="81" t="s">
        <v>844</v>
      </c>
      <c r="B12" s="82"/>
    </row>
    <row r="13" spans="1:2" ht="24" customHeight="1">
      <c r="A13" s="81" t="s">
        <v>845</v>
      </c>
      <c r="B13" s="82"/>
    </row>
    <row r="14" spans="1:2" ht="24" customHeight="1">
      <c r="A14" s="81" t="s">
        <v>846</v>
      </c>
      <c r="B14" s="82"/>
    </row>
    <row r="15" spans="1:2" ht="24" customHeight="1">
      <c r="A15" s="81" t="s">
        <v>847</v>
      </c>
      <c r="B15" s="82"/>
    </row>
    <row r="16" spans="1:2" ht="24" customHeight="1">
      <c r="A16" s="81" t="s">
        <v>848</v>
      </c>
      <c r="B16" s="82"/>
    </row>
    <row r="17" spans="1:2" ht="24" customHeight="1">
      <c r="A17" s="81" t="s">
        <v>849</v>
      </c>
      <c r="B17" s="82"/>
    </row>
    <row r="18" spans="1:2" ht="24" customHeight="1">
      <c r="A18" s="81" t="s">
        <v>850</v>
      </c>
      <c r="B18" s="82"/>
    </row>
    <row r="19" spans="1:2" ht="24" customHeight="1">
      <c r="A19" s="79" t="s">
        <v>835</v>
      </c>
      <c r="B19" s="80">
        <v>0</v>
      </c>
    </row>
    <row r="20" spans="1:2" ht="24" customHeight="1">
      <c r="A20" s="81" t="s">
        <v>835</v>
      </c>
      <c r="B20" s="83"/>
    </row>
    <row r="21" spans="1:2" ht="24" customHeight="1">
      <c r="A21" s="81"/>
      <c r="B21" s="83"/>
    </row>
    <row r="22" spans="1:2" ht="24" customHeight="1">
      <c r="A22" s="81"/>
      <c r="B22" s="83"/>
    </row>
    <row r="23" spans="1:2" ht="24" customHeight="1">
      <c r="A23" s="84" t="s">
        <v>836</v>
      </c>
      <c r="B23" s="80">
        <v>0</v>
      </c>
    </row>
    <row r="24" spans="1:2" ht="24" customHeight="1">
      <c r="A24" s="85" t="s">
        <v>166</v>
      </c>
      <c r="B24" s="86">
        <v>0</v>
      </c>
    </row>
    <row r="25" spans="1:2" ht="24" customHeight="1">
      <c r="A25" s="87"/>
      <c r="B25" s="87"/>
    </row>
    <row r="26" spans="1:2" ht="24" customHeight="1">
      <c r="A26" s="88" t="s">
        <v>172</v>
      </c>
      <c r="B26" s="89">
        <v>0</v>
      </c>
    </row>
    <row r="27" ht="27.75" customHeight="1"/>
  </sheetData>
  <sheetProtection/>
  <mergeCells count="2">
    <mergeCell ref="A1:B1"/>
    <mergeCell ref="A3:B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13" sqref="B13"/>
    </sheetView>
  </sheetViews>
  <sheetFormatPr defaultColWidth="9.00390625" defaultRowHeight="14.25"/>
  <cols>
    <col min="1" max="1" width="48.25390625" style="72" customWidth="1"/>
    <col min="2" max="2" width="16.25390625" style="72" customWidth="1"/>
    <col min="3" max="3" width="35.00390625" style="72" customWidth="1"/>
    <col min="4" max="4" width="11.50390625" style="72" customWidth="1"/>
    <col min="5" max="16384" width="9.00390625" style="72" customWidth="1"/>
  </cols>
  <sheetData>
    <row r="1" spans="1:4" ht="25.5">
      <c r="A1" s="73" t="s">
        <v>851</v>
      </c>
      <c r="B1" s="73"/>
      <c r="C1" s="74"/>
      <c r="D1" s="74"/>
    </row>
    <row r="2" spans="1:4" ht="14.25">
      <c r="A2" s="75"/>
      <c r="B2" s="75"/>
      <c r="C2" s="75"/>
      <c r="D2" s="75"/>
    </row>
    <row r="3" spans="1:4" ht="20.25" customHeight="1">
      <c r="A3" s="76" t="s">
        <v>741</v>
      </c>
      <c r="B3" s="76"/>
      <c r="C3" s="77"/>
      <c r="D3" s="77"/>
    </row>
    <row r="4" spans="1:2" ht="24" customHeight="1">
      <c r="A4" s="78" t="s">
        <v>742</v>
      </c>
      <c r="B4" s="78" t="s">
        <v>152</v>
      </c>
    </row>
    <row r="5" spans="1:2" ht="24" customHeight="1">
      <c r="A5" s="79" t="s">
        <v>831</v>
      </c>
      <c r="B5" s="80">
        <v>0</v>
      </c>
    </row>
    <row r="6" spans="1:2" ht="24" customHeight="1">
      <c r="A6" s="81" t="s">
        <v>839</v>
      </c>
      <c r="B6" s="82"/>
    </row>
    <row r="7" spans="1:2" ht="24" customHeight="1">
      <c r="A7" s="81" t="s">
        <v>840</v>
      </c>
      <c r="B7" s="82"/>
    </row>
    <row r="8" spans="1:2" ht="24" customHeight="1">
      <c r="A8" s="81" t="s">
        <v>841</v>
      </c>
      <c r="B8" s="82"/>
    </row>
    <row r="9" spans="1:2" ht="24" customHeight="1">
      <c r="A9" s="81" t="s">
        <v>842</v>
      </c>
      <c r="B9" s="82"/>
    </row>
    <row r="10" spans="1:2" ht="24" customHeight="1">
      <c r="A10" s="81" t="s">
        <v>843</v>
      </c>
      <c r="B10" s="82"/>
    </row>
    <row r="11" spans="1:2" ht="24" customHeight="1">
      <c r="A11" s="79" t="s">
        <v>832</v>
      </c>
      <c r="B11" s="80">
        <v>0</v>
      </c>
    </row>
    <row r="12" spans="1:2" ht="24" customHeight="1">
      <c r="A12" s="81" t="s">
        <v>844</v>
      </c>
      <c r="B12" s="82"/>
    </row>
    <row r="13" spans="1:2" ht="24" customHeight="1">
      <c r="A13" s="81" t="s">
        <v>845</v>
      </c>
      <c r="B13" s="82"/>
    </row>
    <row r="14" spans="1:2" ht="24" customHeight="1">
      <c r="A14" s="81" t="s">
        <v>846</v>
      </c>
      <c r="B14" s="82"/>
    </row>
    <row r="15" spans="1:2" ht="24" customHeight="1">
      <c r="A15" s="81" t="s">
        <v>847</v>
      </c>
      <c r="B15" s="82"/>
    </row>
    <row r="16" spans="1:2" ht="24" customHeight="1">
      <c r="A16" s="81" t="s">
        <v>848</v>
      </c>
      <c r="B16" s="82"/>
    </row>
    <row r="17" spans="1:2" ht="24" customHeight="1">
      <c r="A17" s="81" t="s">
        <v>849</v>
      </c>
      <c r="B17" s="82"/>
    </row>
    <row r="18" spans="1:2" ht="24" customHeight="1">
      <c r="A18" s="81" t="s">
        <v>850</v>
      </c>
      <c r="B18" s="82"/>
    </row>
    <row r="19" spans="1:2" ht="24" customHeight="1">
      <c r="A19" s="79" t="s">
        <v>835</v>
      </c>
      <c r="B19" s="80">
        <v>0</v>
      </c>
    </row>
    <row r="20" spans="1:2" ht="24" customHeight="1">
      <c r="A20" s="81" t="s">
        <v>835</v>
      </c>
      <c r="B20" s="83"/>
    </row>
    <row r="21" spans="1:2" ht="24" customHeight="1">
      <c r="A21" s="81"/>
      <c r="B21" s="83"/>
    </row>
    <row r="22" spans="1:2" ht="24" customHeight="1">
      <c r="A22" s="81"/>
      <c r="B22" s="83"/>
    </row>
    <row r="23" spans="1:2" ht="24" customHeight="1">
      <c r="A23" s="84" t="s">
        <v>836</v>
      </c>
      <c r="B23" s="80">
        <v>0</v>
      </c>
    </row>
    <row r="24" spans="1:2" ht="24" customHeight="1">
      <c r="A24" s="85" t="s">
        <v>166</v>
      </c>
      <c r="B24" s="86">
        <v>0</v>
      </c>
    </row>
    <row r="25" spans="1:2" ht="24" customHeight="1">
      <c r="A25" s="87"/>
      <c r="B25" s="87"/>
    </row>
    <row r="26" spans="1:2" ht="24" customHeight="1">
      <c r="A26" s="88" t="s">
        <v>172</v>
      </c>
      <c r="B26" s="89">
        <v>0</v>
      </c>
    </row>
    <row r="27" ht="27.75" customHeight="1"/>
  </sheetData>
  <sheetProtection/>
  <mergeCells count="2">
    <mergeCell ref="A1:B1"/>
    <mergeCell ref="A3:B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H11" sqref="H11"/>
    </sheetView>
  </sheetViews>
  <sheetFormatPr defaultColWidth="9.00390625" defaultRowHeight="14.25"/>
  <cols>
    <col min="1" max="1" width="46.75390625" style="0" customWidth="1"/>
    <col min="2" max="5" width="13.875" style="0" customWidth="1"/>
  </cols>
  <sheetData>
    <row r="1" spans="1:5" ht="31.5">
      <c r="A1" s="58" t="s">
        <v>852</v>
      </c>
      <c r="B1" s="58"/>
      <c r="C1" s="58"/>
      <c r="D1" s="58"/>
      <c r="E1" s="58"/>
    </row>
    <row r="2" spans="1:5" ht="20.25">
      <c r="A2" s="59" t="s">
        <v>853</v>
      </c>
      <c r="B2" s="59"/>
      <c r="C2" s="60" t="s">
        <v>119</v>
      </c>
      <c r="D2" s="60"/>
      <c r="E2" s="60"/>
    </row>
    <row r="3" spans="1:5" ht="18.75">
      <c r="A3" s="61" t="s">
        <v>175</v>
      </c>
      <c r="B3" s="61" t="s">
        <v>35</v>
      </c>
      <c r="C3" s="61" t="s">
        <v>854</v>
      </c>
      <c r="D3" s="61" t="s">
        <v>855</v>
      </c>
      <c r="E3" s="62" t="s">
        <v>784</v>
      </c>
    </row>
    <row r="4" spans="1:5" ht="18.75">
      <c r="A4" s="63" t="s">
        <v>856</v>
      </c>
      <c r="B4" s="64">
        <f>SUM(B5:B10)</f>
        <v>3734</v>
      </c>
      <c r="C4" s="64">
        <f>SUM(C5:C10)</f>
        <v>2687</v>
      </c>
      <c r="D4" s="64">
        <f>SUM(D5:D10)</f>
        <v>1047</v>
      </c>
      <c r="E4" s="65"/>
    </row>
    <row r="5" spans="1:5" ht="18.75">
      <c r="A5" s="66" t="s">
        <v>857</v>
      </c>
      <c r="B5" s="65">
        <v>232</v>
      </c>
      <c r="C5" s="65">
        <v>62</v>
      </c>
      <c r="D5" s="65">
        <v>170</v>
      </c>
      <c r="E5" s="65"/>
    </row>
    <row r="6" spans="1:5" ht="18.75">
      <c r="A6" s="66" t="s">
        <v>858</v>
      </c>
      <c r="B6" s="65">
        <f>1067+46</f>
        <v>1113</v>
      </c>
      <c r="C6" s="65">
        <v>1113</v>
      </c>
      <c r="D6" s="65"/>
      <c r="E6" s="65"/>
    </row>
    <row r="7" spans="1:5" ht="18.75">
      <c r="A7" s="66" t="s">
        <v>859</v>
      </c>
      <c r="B7" s="65">
        <v>672</v>
      </c>
      <c r="C7" s="65">
        <v>672</v>
      </c>
      <c r="D7" s="65"/>
      <c r="E7" s="65"/>
    </row>
    <row r="8" spans="1:5" ht="18.75">
      <c r="A8" s="66" t="s">
        <v>860</v>
      </c>
      <c r="B8" s="65">
        <v>2</v>
      </c>
      <c r="C8" s="65">
        <v>2</v>
      </c>
      <c r="D8" s="65"/>
      <c r="E8" s="65"/>
    </row>
    <row r="9" spans="1:5" ht="18.75">
      <c r="A9" s="66" t="s">
        <v>861</v>
      </c>
      <c r="B9" s="65">
        <v>1715</v>
      </c>
      <c r="C9" s="65">
        <v>838</v>
      </c>
      <c r="D9" s="65">
        <v>877</v>
      </c>
      <c r="E9" s="65"/>
    </row>
    <row r="10" spans="1:5" ht="18.75">
      <c r="A10" s="66" t="s">
        <v>862</v>
      </c>
      <c r="B10" s="65"/>
      <c r="C10" s="65"/>
      <c r="D10" s="65"/>
      <c r="E10" s="65"/>
    </row>
    <row r="11" spans="1:5" ht="18.75">
      <c r="A11" s="66" t="s">
        <v>863</v>
      </c>
      <c r="B11" s="64">
        <f>SUM(B12:B37)</f>
        <v>136756</v>
      </c>
      <c r="C11" s="64">
        <f>SUM(C12:C37)</f>
        <v>136756</v>
      </c>
      <c r="D11" s="64">
        <f>SUM(D12:D37)</f>
        <v>7189</v>
      </c>
      <c r="E11" s="65"/>
    </row>
    <row r="12" spans="1:5" ht="18.75">
      <c r="A12" s="66" t="s">
        <v>864</v>
      </c>
      <c r="B12" s="65"/>
      <c r="C12" s="65"/>
      <c r="D12" s="65"/>
      <c r="E12" s="65"/>
    </row>
    <row r="13" spans="1:5" ht="18.75">
      <c r="A13" s="67" t="s">
        <v>865</v>
      </c>
      <c r="B13" s="65">
        <f>77108+486</f>
        <v>77594</v>
      </c>
      <c r="C13" s="65">
        <f>77108+486</f>
        <v>77594</v>
      </c>
      <c r="D13" s="65">
        <v>4793</v>
      </c>
      <c r="E13" s="65"/>
    </row>
    <row r="14" spans="1:5" ht="18.75">
      <c r="A14" s="68" t="s">
        <v>866</v>
      </c>
      <c r="B14" s="65"/>
      <c r="C14" s="65"/>
      <c r="D14" s="65"/>
      <c r="E14" s="65"/>
    </row>
    <row r="15" spans="1:5" ht="18.75">
      <c r="A15" s="68" t="s">
        <v>867</v>
      </c>
      <c r="B15" s="65">
        <v>1634</v>
      </c>
      <c r="C15" s="65">
        <v>1634</v>
      </c>
      <c r="D15" s="65">
        <v>1511</v>
      </c>
      <c r="E15" s="65"/>
    </row>
    <row r="16" spans="1:5" ht="18.75">
      <c r="A16" s="68" t="s">
        <v>868</v>
      </c>
      <c r="B16" s="65"/>
      <c r="C16" s="65"/>
      <c r="D16" s="65"/>
      <c r="E16" s="65"/>
    </row>
    <row r="17" spans="1:5" ht="18.75">
      <c r="A17" s="68" t="s">
        <v>869</v>
      </c>
      <c r="B17" s="65"/>
      <c r="C17" s="65"/>
      <c r="D17" s="65"/>
      <c r="E17" s="65"/>
    </row>
    <row r="18" spans="1:5" ht="18.75">
      <c r="A18" s="68" t="s">
        <v>870</v>
      </c>
      <c r="B18" s="65">
        <v>154</v>
      </c>
      <c r="C18" s="65">
        <v>154</v>
      </c>
      <c r="D18" s="65"/>
      <c r="E18" s="65"/>
    </row>
    <row r="19" spans="1:5" ht="18.75">
      <c r="A19" s="68" t="s">
        <v>871</v>
      </c>
      <c r="B19" s="65"/>
      <c r="C19" s="65"/>
      <c r="D19" s="65"/>
      <c r="E19" s="65"/>
    </row>
    <row r="20" spans="1:5" ht="18.75">
      <c r="A20" s="68" t="s">
        <v>872</v>
      </c>
      <c r="B20" s="65"/>
      <c r="C20" s="65"/>
      <c r="D20" s="65"/>
      <c r="E20" s="65"/>
    </row>
    <row r="21" spans="1:5" ht="18.75">
      <c r="A21" s="68" t="s">
        <v>873</v>
      </c>
      <c r="B21" s="65"/>
      <c r="C21" s="65"/>
      <c r="D21" s="65"/>
      <c r="E21" s="65"/>
    </row>
    <row r="22" spans="1:5" ht="18.75">
      <c r="A22" s="67" t="s">
        <v>874</v>
      </c>
      <c r="B22" s="65">
        <v>13505</v>
      </c>
      <c r="C22" s="65">
        <v>13505</v>
      </c>
      <c r="D22" s="65"/>
      <c r="E22" s="65"/>
    </row>
    <row r="23" spans="1:5" ht="18.75">
      <c r="A23" s="68" t="s">
        <v>875</v>
      </c>
      <c r="B23" s="65">
        <v>897</v>
      </c>
      <c r="C23" s="65">
        <v>897</v>
      </c>
      <c r="D23" s="65"/>
      <c r="E23" s="65"/>
    </row>
    <row r="24" spans="1:5" ht="18.75">
      <c r="A24" s="68" t="s">
        <v>876</v>
      </c>
      <c r="B24" s="65">
        <v>876</v>
      </c>
      <c r="C24" s="65">
        <v>876</v>
      </c>
      <c r="D24" s="65"/>
      <c r="E24" s="65"/>
    </row>
    <row r="25" spans="1:5" ht="18.75">
      <c r="A25" s="68" t="s">
        <v>877</v>
      </c>
      <c r="B25" s="65"/>
      <c r="C25" s="65"/>
      <c r="D25" s="65"/>
      <c r="E25" s="65"/>
    </row>
    <row r="26" spans="1:5" ht="18.75">
      <c r="A26" s="68" t="s">
        <v>878</v>
      </c>
      <c r="B26" s="65">
        <v>11888</v>
      </c>
      <c r="C26" s="65">
        <v>11888</v>
      </c>
      <c r="D26" s="65">
        <v>885</v>
      </c>
      <c r="E26" s="65"/>
    </row>
    <row r="27" spans="1:5" ht="18.75">
      <c r="A27" s="68" t="s">
        <v>879</v>
      </c>
      <c r="B27" s="65">
        <v>1023</v>
      </c>
      <c r="C27" s="65">
        <v>1023</v>
      </c>
      <c r="D27" s="65"/>
      <c r="E27" s="65"/>
    </row>
    <row r="28" spans="1:5" ht="18.75">
      <c r="A28" s="68" t="s">
        <v>880</v>
      </c>
      <c r="B28" s="65"/>
      <c r="C28" s="65"/>
      <c r="D28" s="65"/>
      <c r="E28" s="65"/>
    </row>
    <row r="29" spans="1:5" ht="18.75">
      <c r="A29" s="68" t="s">
        <v>881</v>
      </c>
      <c r="B29" s="65"/>
      <c r="C29" s="65"/>
      <c r="D29" s="65"/>
      <c r="E29" s="65"/>
    </row>
    <row r="30" spans="1:5" ht="18.75">
      <c r="A30" s="68" t="s">
        <v>882</v>
      </c>
      <c r="B30" s="65">
        <v>11053</v>
      </c>
      <c r="C30" s="65">
        <v>11053</v>
      </c>
      <c r="D30" s="65"/>
      <c r="E30" s="65"/>
    </row>
    <row r="31" spans="1:5" ht="18.75">
      <c r="A31" s="69" t="s">
        <v>883</v>
      </c>
      <c r="B31" s="65">
        <v>932</v>
      </c>
      <c r="C31" s="65">
        <v>932</v>
      </c>
      <c r="D31" s="65"/>
      <c r="E31" s="65"/>
    </row>
    <row r="32" spans="1:5" ht="18.75">
      <c r="A32" s="69" t="s">
        <v>884</v>
      </c>
      <c r="B32" s="65">
        <v>6275</v>
      </c>
      <c r="C32" s="65">
        <v>6275</v>
      </c>
      <c r="D32" s="65"/>
      <c r="E32" s="65"/>
    </row>
    <row r="33" spans="1:5" ht="37.5">
      <c r="A33" s="69" t="s">
        <v>885</v>
      </c>
      <c r="B33" s="65">
        <v>6340</v>
      </c>
      <c r="C33" s="65">
        <v>6340</v>
      </c>
      <c r="D33" s="65"/>
      <c r="E33" s="65"/>
    </row>
    <row r="34" spans="1:5" ht="18.75">
      <c r="A34" s="69" t="s">
        <v>886</v>
      </c>
      <c r="B34" s="65">
        <v>4585</v>
      </c>
      <c r="C34" s="65">
        <v>4585</v>
      </c>
      <c r="D34" s="65"/>
      <c r="E34" s="65"/>
    </row>
    <row r="35" spans="1:5" ht="37.5">
      <c r="A35" s="69" t="s">
        <v>887</v>
      </c>
      <c r="B35" s="65"/>
      <c r="C35" s="65"/>
      <c r="D35" s="65"/>
      <c r="E35" s="65"/>
    </row>
    <row r="36" spans="1:5" ht="18.75">
      <c r="A36" s="69" t="s">
        <v>888</v>
      </c>
      <c r="B36" s="65"/>
      <c r="C36" s="65"/>
      <c r="D36" s="65"/>
      <c r="E36" s="65"/>
    </row>
    <row r="37" spans="1:5" ht="18.75">
      <c r="A37" s="68" t="s">
        <v>889</v>
      </c>
      <c r="B37" s="65"/>
      <c r="C37" s="65"/>
      <c r="D37" s="65"/>
      <c r="E37" s="65"/>
    </row>
    <row r="38" spans="1:5" ht="18.75">
      <c r="A38" s="68" t="s">
        <v>890</v>
      </c>
      <c r="B38" s="64">
        <f>SUM(B39:B58)</f>
        <v>16525</v>
      </c>
      <c r="C38" s="64">
        <f>SUM(C39:C58)</f>
        <v>16525</v>
      </c>
      <c r="D38" s="64">
        <f>SUM(D39:D58)</f>
        <v>0</v>
      </c>
      <c r="E38" s="65"/>
    </row>
    <row r="39" spans="1:5" ht="18.75">
      <c r="A39" s="68" t="s">
        <v>891</v>
      </c>
      <c r="B39" s="65">
        <v>147</v>
      </c>
      <c r="C39" s="65">
        <v>147</v>
      </c>
      <c r="D39" s="65"/>
      <c r="E39" s="65"/>
    </row>
    <row r="40" spans="1:5" ht="18.75">
      <c r="A40" s="68" t="s">
        <v>892</v>
      </c>
      <c r="B40" s="65"/>
      <c r="C40" s="65"/>
      <c r="D40" s="65"/>
      <c r="E40" s="65"/>
    </row>
    <row r="41" spans="1:5" ht="18.75">
      <c r="A41" s="68" t="s">
        <v>893</v>
      </c>
      <c r="B41" s="65"/>
      <c r="C41" s="65"/>
      <c r="D41" s="65"/>
      <c r="E41" s="65"/>
    </row>
    <row r="42" spans="1:5" ht="18.75">
      <c r="A42" s="68" t="s">
        <v>894</v>
      </c>
      <c r="B42" s="65"/>
      <c r="C42" s="65"/>
      <c r="D42" s="65"/>
      <c r="E42" s="65"/>
    </row>
    <row r="43" spans="1:5" ht="18.75">
      <c r="A43" s="68" t="s">
        <v>895</v>
      </c>
      <c r="B43" s="65">
        <v>1750</v>
      </c>
      <c r="C43" s="65">
        <v>1750</v>
      </c>
      <c r="D43" s="65"/>
      <c r="E43" s="65"/>
    </row>
    <row r="44" spans="1:5" ht="18.75">
      <c r="A44" s="68" t="s">
        <v>896</v>
      </c>
      <c r="B44" s="65"/>
      <c r="C44" s="65"/>
      <c r="D44" s="65"/>
      <c r="E44" s="65"/>
    </row>
    <row r="45" spans="1:5" ht="18.75">
      <c r="A45" s="68" t="s">
        <v>897</v>
      </c>
      <c r="B45" s="65">
        <v>227</v>
      </c>
      <c r="C45" s="65">
        <v>227</v>
      </c>
      <c r="D45" s="65"/>
      <c r="E45" s="65"/>
    </row>
    <row r="46" spans="1:5" ht="18.75">
      <c r="A46" s="68" t="s">
        <v>898</v>
      </c>
      <c r="B46" s="65"/>
      <c r="C46" s="65"/>
      <c r="D46" s="65"/>
      <c r="E46" s="65"/>
    </row>
    <row r="47" spans="1:5" ht="18.75">
      <c r="A47" s="68" t="s">
        <v>899</v>
      </c>
      <c r="B47" s="70">
        <v>39</v>
      </c>
      <c r="C47" s="70">
        <v>39</v>
      </c>
      <c r="D47" s="70"/>
      <c r="E47" s="70"/>
    </row>
    <row r="48" spans="1:5" ht="18.75">
      <c r="A48" s="68" t="s">
        <v>900</v>
      </c>
      <c r="B48" s="65"/>
      <c r="C48" s="65"/>
      <c r="D48" s="65"/>
      <c r="E48" s="65"/>
    </row>
    <row r="49" spans="1:5" ht="18.75">
      <c r="A49" s="68" t="s">
        <v>901</v>
      </c>
      <c r="B49" s="65"/>
      <c r="C49" s="65"/>
      <c r="D49" s="65"/>
      <c r="E49" s="65"/>
    </row>
    <row r="50" spans="1:5" ht="18.75">
      <c r="A50" s="68" t="s">
        <v>902</v>
      </c>
      <c r="B50" s="65">
        <v>13862</v>
      </c>
      <c r="C50" s="65">
        <v>13862</v>
      </c>
      <c r="D50" s="65"/>
      <c r="E50" s="65"/>
    </row>
    <row r="51" spans="1:5" ht="18.75">
      <c r="A51" s="68" t="s">
        <v>903</v>
      </c>
      <c r="B51" s="65">
        <v>500</v>
      </c>
      <c r="C51" s="65">
        <v>500</v>
      </c>
      <c r="D51" s="65"/>
      <c r="E51" s="65"/>
    </row>
    <row r="52" spans="1:5" ht="18.75">
      <c r="A52" s="68" t="s">
        <v>904</v>
      </c>
      <c r="B52" s="65"/>
      <c r="C52" s="65"/>
      <c r="D52" s="65"/>
      <c r="E52" s="65"/>
    </row>
    <row r="53" spans="1:5" ht="18.75">
      <c r="A53" s="68" t="s">
        <v>905</v>
      </c>
      <c r="B53" s="65"/>
      <c r="C53" s="65"/>
      <c r="D53" s="65"/>
      <c r="E53" s="65"/>
    </row>
    <row r="54" spans="1:5" ht="18.75">
      <c r="A54" s="68" t="s">
        <v>906</v>
      </c>
      <c r="B54" s="65"/>
      <c r="C54" s="65"/>
      <c r="D54" s="65"/>
      <c r="E54" s="65"/>
    </row>
    <row r="55" spans="1:5" ht="18.75">
      <c r="A55" s="68" t="s">
        <v>907</v>
      </c>
      <c r="B55" s="65"/>
      <c r="C55" s="65"/>
      <c r="D55" s="65"/>
      <c r="E55" s="65"/>
    </row>
    <row r="56" spans="1:5" ht="18.75">
      <c r="A56" s="68" t="s">
        <v>908</v>
      </c>
      <c r="B56" s="65"/>
      <c r="C56" s="65"/>
      <c r="D56" s="65"/>
      <c r="E56" s="65"/>
    </row>
    <row r="57" spans="1:5" ht="18.75">
      <c r="A57" s="68" t="s">
        <v>909</v>
      </c>
      <c r="B57" s="65"/>
      <c r="C57" s="65"/>
      <c r="D57" s="65"/>
      <c r="E57" s="65"/>
    </row>
    <row r="58" spans="1:5" ht="18.75">
      <c r="A58" s="65" t="s">
        <v>910</v>
      </c>
      <c r="B58" s="65"/>
      <c r="C58" s="65"/>
      <c r="D58" s="65"/>
      <c r="E58" s="65"/>
    </row>
    <row r="59" spans="1:5" ht="14.25">
      <c r="A59" s="71"/>
      <c r="B59" s="71"/>
      <c r="C59" s="71"/>
      <c r="D59" s="71"/>
      <c r="E59" s="71"/>
    </row>
    <row r="60" spans="1:5" ht="14.25">
      <c r="A60" s="71"/>
      <c r="B60" s="71"/>
      <c r="C60" s="71"/>
      <c r="D60" s="71"/>
      <c r="E60" s="71"/>
    </row>
    <row r="61" spans="1:5" ht="14.25">
      <c r="A61" s="71"/>
      <c r="B61" s="71"/>
      <c r="C61" s="71"/>
      <c r="D61" s="71"/>
      <c r="E61" s="71"/>
    </row>
    <row r="62" spans="1:5" ht="14.25">
      <c r="A62" s="71"/>
      <c r="B62" s="71"/>
      <c r="C62" s="71"/>
      <c r="D62" s="71"/>
      <c r="E62" s="71"/>
    </row>
  </sheetData>
  <sheetProtection/>
  <mergeCells count="2">
    <mergeCell ref="A1:E1"/>
    <mergeCell ref="C2:E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A9" sqref="A9"/>
    </sheetView>
  </sheetViews>
  <sheetFormatPr defaultColWidth="9.00390625" defaultRowHeight="21" customHeight="1"/>
  <cols>
    <col min="1" max="1" width="62.875" style="36" customWidth="1"/>
    <col min="2" max="2" width="9.50390625" style="36" hidden="1" customWidth="1"/>
    <col min="3" max="9" width="8.125" style="36" hidden="1" customWidth="1"/>
    <col min="10" max="10" width="2.625" style="36" hidden="1" customWidth="1"/>
    <col min="11" max="11" width="18.25390625" style="36" customWidth="1"/>
    <col min="12" max="12" width="18.50390625" style="36" customWidth="1"/>
    <col min="13" max="253" width="9.00390625" style="36" customWidth="1"/>
  </cols>
  <sheetData>
    <row r="1" s="36" customFormat="1" ht="9.75" customHeight="1">
      <c r="A1" s="38"/>
    </row>
    <row r="2" spans="1:12" s="36" customFormat="1" ht="41.25" customHeight="1">
      <c r="A2" s="39" t="s">
        <v>911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37" customFormat="1" ht="19.5" customHeight="1">
      <c r="A3" s="40" t="s">
        <v>912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53" t="s">
        <v>119</v>
      </c>
    </row>
    <row r="4" spans="1:12" s="36" customFormat="1" ht="37.5">
      <c r="A4" s="41" t="s">
        <v>175</v>
      </c>
      <c r="B4" s="42" t="s">
        <v>913</v>
      </c>
      <c r="C4" s="42" t="s">
        <v>914</v>
      </c>
      <c r="D4" s="42" t="s">
        <v>915</v>
      </c>
      <c r="E4" s="42" t="s">
        <v>916</v>
      </c>
      <c r="F4" s="42" t="s">
        <v>917</v>
      </c>
      <c r="G4" s="42" t="s">
        <v>918</v>
      </c>
      <c r="H4" s="42" t="s">
        <v>919</v>
      </c>
      <c r="I4" s="42" t="s">
        <v>920</v>
      </c>
      <c r="J4" s="42" t="s">
        <v>921</v>
      </c>
      <c r="K4" s="54" t="s">
        <v>922</v>
      </c>
      <c r="L4" s="54" t="s">
        <v>784</v>
      </c>
    </row>
    <row r="5" spans="1:12" s="36" customFormat="1" ht="27" customHeight="1">
      <c r="A5" s="43" t="s">
        <v>923</v>
      </c>
      <c r="B5" s="44">
        <v>0</v>
      </c>
      <c r="C5" s="44"/>
      <c r="D5" s="44"/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/>
      <c r="K5" s="55"/>
      <c r="L5" s="44"/>
    </row>
    <row r="6" spans="1:12" s="36" customFormat="1" ht="27" customHeight="1">
      <c r="A6" s="43" t="s">
        <v>109</v>
      </c>
      <c r="B6" s="44">
        <v>0</v>
      </c>
      <c r="C6" s="44"/>
      <c r="D6" s="44"/>
      <c r="E6" s="44">
        <v>15</v>
      </c>
      <c r="F6" s="44">
        <v>1</v>
      </c>
      <c r="G6" s="44">
        <v>316</v>
      </c>
      <c r="H6" s="44">
        <v>0</v>
      </c>
      <c r="I6" s="44">
        <v>4</v>
      </c>
      <c r="J6" s="44"/>
      <c r="K6" s="55">
        <v>39</v>
      </c>
      <c r="L6" s="44"/>
    </row>
    <row r="7" spans="1:12" s="36" customFormat="1" ht="27" customHeight="1">
      <c r="A7" s="45" t="s">
        <v>924</v>
      </c>
      <c r="B7" s="46"/>
      <c r="C7" s="46"/>
      <c r="D7" s="46"/>
      <c r="E7" s="46">
        <v>15</v>
      </c>
      <c r="F7" s="46">
        <v>1</v>
      </c>
      <c r="G7" s="46">
        <v>316</v>
      </c>
      <c r="H7" s="46"/>
      <c r="I7" s="46">
        <v>4</v>
      </c>
      <c r="J7" s="46"/>
      <c r="K7" s="56">
        <v>39</v>
      </c>
      <c r="L7" s="46"/>
    </row>
    <row r="8" spans="1:12" s="36" customFormat="1" ht="27" customHeight="1">
      <c r="A8" s="43" t="s">
        <v>925</v>
      </c>
      <c r="B8" s="44">
        <v>0</v>
      </c>
      <c r="C8" s="44"/>
      <c r="D8" s="44"/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/>
      <c r="K8" s="55"/>
      <c r="L8" s="44"/>
    </row>
    <row r="9" spans="1:12" s="36" customFormat="1" ht="27" customHeight="1">
      <c r="A9" s="43" t="s">
        <v>926</v>
      </c>
      <c r="B9" s="46"/>
      <c r="C9" s="46"/>
      <c r="D9" s="46"/>
      <c r="E9" s="46"/>
      <c r="F9" s="46"/>
      <c r="G9" s="46"/>
      <c r="H9" s="46"/>
      <c r="I9" s="46"/>
      <c r="J9" s="46"/>
      <c r="K9" s="56"/>
      <c r="L9" s="46"/>
    </row>
    <row r="10" spans="1:12" s="36" customFormat="1" ht="27" customHeight="1">
      <c r="A10" s="43" t="s">
        <v>927</v>
      </c>
      <c r="B10" s="46"/>
      <c r="C10" s="46"/>
      <c r="D10" s="46"/>
      <c r="E10" s="46"/>
      <c r="F10" s="46"/>
      <c r="G10" s="46"/>
      <c r="H10" s="46"/>
      <c r="I10" s="46"/>
      <c r="J10" s="46"/>
      <c r="K10" s="56"/>
      <c r="L10" s="46"/>
    </row>
    <row r="11" spans="1:12" s="36" customFormat="1" ht="27" customHeight="1">
      <c r="A11" s="43" t="s">
        <v>928</v>
      </c>
      <c r="B11" s="44">
        <v>-10000</v>
      </c>
      <c r="C11" s="44"/>
      <c r="D11" s="44"/>
      <c r="E11" s="44">
        <v>7</v>
      </c>
      <c r="F11" s="44">
        <v>8000</v>
      </c>
      <c r="G11" s="44">
        <v>1560</v>
      </c>
      <c r="H11" s="44">
        <v>261</v>
      </c>
      <c r="I11" s="44">
        <v>169</v>
      </c>
      <c r="J11" s="44"/>
      <c r="K11" s="55">
        <v>321</v>
      </c>
      <c r="L11" s="44"/>
    </row>
    <row r="12" spans="1:12" s="36" customFormat="1" ht="27" customHeight="1">
      <c r="A12" s="43" t="s">
        <v>929</v>
      </c>
      <c r="B12" s="46">
        <v>-10000</v>
      </c>
      <c r="C12" s="46"/>
      <c r="D12" s="46"/>
      <c r="E12" s="46">
        <v>7</v>
      </c>
      <c r="F12" s="46">
        <v>8000</v>
      </c>
      <c r="G12" s="46">
        <v>1560</v>
      </c>
      <c r="H12" s="46">
        <v>261</v>
      </c>
      <c r="I12" s="46">
        <v>169</v>
      </c>
      <c r="J12" s="46"/>
      <c r="K12" s="56">
        <v>321</v>
      </c>
      <c r="L12" s="46"/>
    </row>
    <row r="13" spans="1:12" s="36" customFormat="1" ht="27" customHeight="1">
      <c r="A13" s="43" t="s">
        <v>930</v>
      </c>
      <c r="B13" s="46"/>
      <c r="C13" s="46"/>
      <c r="D13" s="46"/>
      <c r="E13" s="46"/>
      <c r="F13" s="46"/>
      <c r="G13" s="46"/>
      <c r="H13" s="46"/>
      <c r="I13" s="46"/>
      <c r="J13" s="46"/>
      <c r="K13" s="56"/>
      <c r="L13" s="46"/>
    </row>
    <row r="14" spans="1:12" s="36" customFormat="1" ht="27" customHeight="1">
      <c r="A14" s="43" t="s">
        <v>931</v>
      </c>
      <c r="B14" s="44">
        <v>0</v>
      </c>
      <c r="C14" s="44"/>
      <c r="D14" s="44"/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/>
      <c r="K14" s="55">
        <v>13</v>
      </c>
      <c r="L14" s="44"/>
    </row>
    <row r="15" spans="1:12" s="36" customFormat="1" ht="27" customHeight="1">
      <c r="A15" s="43" t="s">
        <v>932</v>
      </c>
      <c r="B15" s="46"/>
      <c r="C15" s="46"/>
      <c r="D15" s="46"/>
      <c r="E15" s="46"/>
      <c r="F15" s="46"/>
      <c r="G15" s="46"/>
      <c r="H15" s="46"/>
      <c r="I15" s="46"/>
      <c r="J15" s="46"/>
      <c r="K15" s="56">
        <v>13</v>
      </c>
      <c r="L15" s="46"/>
    </row>
    <row r="16" spans="1:12" s="36" customFormat="1" ht="27" customHeight="1">
      <c r="A16" s="47" t="s">
        <v>933</v>
      </c>
      <c r="B16" s="46"/>
      <c r="C16" s="46"/>
      <c r="D16" s="46"/>
      <c r="E16" s="46"/>
      <c r="F16" s="46"/>
      <c r="G16" s="46"/>
      <c r="H16" s="46"/>
      <c r="I16" s="46"/>
      <c r="J16" s="46"/>
      <c r="K16" s="56"/>
      <c r="L16" s="46"/>
    </row>
    <row r="17" spans="1:12" s="36" customFormat="1" ht="27" customHeight="1">
      <c r="A17" s="47" t="s">
        <v>934</v>
      </c>
      <c r="B17" s="46"/>
      <c r="C17" s="46"/>
      <c r="D17" s="46"/>
      <c r="E17" s="46"/>
      <c r="F17" s="46"/>
      <c r="G17" s="46"/>
      <c r="H17" s="46"/>
      <c r="I17" s="46"/>
      <c r="J17" s="46"/>
      <c r="K17" s="56"/>
      <c r="L17" s="46"/>
    </row>
    <row r="18" spans="1:12" s="36" customFormat="1" ht="27" customHeight="1">
      <c r="A18" s="48" t="s">
        <v>935</v>
      </c>
      <c r="B18" s="46"/>
      <c r="C18" s="46"/>
      <c r="D18" s="46"/>
      <c r="E18" s="46"/>
      <c r="F18" s="46"/>
      <c r="G18" s="46"/>
      <c r="H18" s="46"/>
      <c r="I18" s="46"/>
      <c r="J18" s="46"/>
      <c r="K18" s="56"/>
      <c r="L18" s="46"/>
    </row>
    <row r="19" spans="1:12" s="36" customFormat="1" ht="27" customHeight="1">
      <c r="A19" s="48" t="s">
        <v>936</v>
      </c>
      <c r="B19" s="46"/>
      <c r="C19" s="46"/>
      <c r="D19" s="46"/>
      <c r="E19" s="46"/>
      <c r="F19" s="46"/>
      <c r="G19" s="46"/>
      <c r="H19" s="46"/>
      <c r="I19" s="46"/>
      <c r="J19" s="46"/>
      <c r="K19" s="56"/>
      <c r="L19" s="46"/>
    </row>
    <row r="20" spans="1:12" s="36" customFormat="1" ht="27" customHeight="1">
      <c r="A20" s="45" t="s">
        <v>937</v>
      </c>
      <c r="B20" s="44">
        <v>0</v>
      </c>
      <c r="C20" s="44"/>
      <c r="D20" s="44"/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/>
      <c r="K20" s="55"/>
      <c r="L20" s="44"/>
    </row>
    <row r="21" spans="1:12" s="36" customFormat="1" ht="27" customHeight="1">
      <c r="A21" s="45" t="s">
        <v>938</v>
      </c>
      <c r="B21" s="44">
        <v>0</v>
      </c>
      <c r="C21" s="44"/>
      <c r="D21" s="44"/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/>
      <c r="K21" s="55"/>
      <c r="L21" s="44"/>
    </row>
    <row r="22" spans="1:12" s="36" customFormat="1" ht="27" customHeight="1">
      <c r="A22" s="45" t="s">
        <v>939</v>
      </c>
      <c r="B22" s="44">
        <v>500</v>
      </c>
      <c r="C22" s="44"/>
      <c r="D22" s="44"/>
      <c r="E22" s="44">
        <v>0</v>
      </c>
      <c r="F22" s="44">
        <v>0</v>
      </c>
      <c r="G22" s="44">
        <v>100</v>
      </c>
      <c r="H22" s="44">
        <v>0</v>
      </c>
      <c r="I22" s="44">
        <v>100</v>
      </c>
      <c r="J22" s="44"/>
      <c r="K22" s="55">
        <v>2000</v>
      </c>
      <c r="L22" s="44"/>
    </row>
    <row r="23" spans="1:12" s="36" customFormat="1" ht="27" customHeight="1">
      <c r="A23" s="47" t="s">
        <v>940</v>
      </c>
      <c r="B23" s="46"/>
      <c r="C23" s="46"/>
      <c r="D23" s="46"/>
      <c r="E23" s="46"/>
      <c r="F23" s="46"/>
      <c r="G23" s="46"/>
      <c r="H23" s="46"/>
      <c r="I23" s="46"/>
      <c r="J23" s="46"/>
      <c r="K23" s="56"/>
      <c r="L23" s="46"/>
    </row>
    <row r="24" spans="1:12" s="36" customFormat="1" ht="27" customHeight="1">
      <c r="A24" s="47" t="s">
        <v>941</v>
      </c>
      <c r="B24" s="46"/>
      <c r="C24" s="46"/>
      <c r="D24" s="46"/>
      <c r="E24" s="46"/>
      <c r="F24" s="46"/>
      <c r="G24" s="46"/>
      <c r="H24" s="46"/>
      <c r="I24" s="46"/>
      <c r="J24" s="46"/>
      <c r="K24" s="56"/>
      <c r="L24" s="46"/>
    </row>
    <row r="25" spans="1:12" s="36" customFormat="1" ht="27" customHeight="1">
      <c r="A25" s="47" t="s">
        <v>942</v>
      </c>
      <c r="B25" s="46">
        <v>500</v>
      </c>
      <c r="C25" s="46"/>
      <c r="D25" s="46"/>
      <c r="E25" s="46"/>
      <c r="F25" s="46"/>
      <c r="G25" s="46">
        <v>100</v>
      </c>
      <c r="H25" s="46"/>
      <c r="I25" s="46">
        <v>100</v>
      </c>
      <c r="J25" s="46"/>
      <c r="K25" s="56">
        <v>2000</v>
      </c>
      <c r="L25" s="46"/>
    </row>
    <row r="26" spans="1:12" s="36" customFormat="1" ht="27" customHeight="1">
      <c r="A26" s="45" t="s">
        <v>943</v>
      </c>
      <c r="B26" s="46"/>
      <c r="C26" s="46"/>
      <c r="D26" s="46"/>
      <c r="E26" s="46"/>
      <c r="F26" s="46"/>
      <c r="G26" s="46"/>
      <c r="H26" s="46"/>
      <c r="I26" s="46"/>
      <c r="J26" s="46"/>
      <c r="K26" s="56"/>
      <c r="L26" s="46"/>
    </row>
    <row r="27" spans="1:12" s="36" customFormat="1" ht="27" customHeight="1">
      <c r="A27" s="45" t="s">
        <v>944</v>
      </c>
      <c r="B27" s="46"/>
      <c r="C27" s="46"/>
      <c r="D27" s="46"/>
      <c r="E27" s="46"/>
      <c r="F27" s="46"/>
      <c r="G27" s="46"/>
      <c r="H27" s="46"/>
      <c r="I27" s="46"/>
      <c r="J27" s="46"/>
      <c r="K27" s="56"/>
      <c r="L27" s="46"/>
    </row>
    <row r="28" spans="1:12" s="36" customFormat="1" ht="27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6"/>
      <c r="L28" s="50"/>
    </row>
    <row r="29" spans="1:12" s="36" customFormat="1" ht="27" customHeigh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6"/>
      <c r="L29" s="50"/>
    </row>
    <row r="30" spans="1:12" s="36" customFormat="1" ht="27" customHeight="1">
      <c r="A30" s="51" t="s">
        <v>945</v>
      </c>
      <c r="B30" s="52">
        <v>-9500</v>
      </c>
      <c r="C30" s="52"/>
      <c r="D30" s="52"/>
      <c r="E30" s="52">
        <v>22</v>
      </c>
      <c r="F30" s="52">
        <v>8001</v>
      </c>
      <c r="G30" s="52">
        <v>1976</v>
      </c>
      <c r="H30" s="52">
        <v>261</v>
      </c>
      <c r="I30" s="52">
        <v>273</v>
      </c>
      <c r="J30" s="52"/>
      <c r="K30" s="57">
        <f>K6+K11+K14+K22</f>
        <v>2373</v>
      </c>
      <c r="L30" s="52"/>
    </row>
  </sheetData>
  <sheetProtection/>
  <mergeCells count="1">
    <mergeCell ref="A2:L2"/>
  </mergeCells>
  <printOptions/>
  <pageMargins left="0.7868055555555555" right="0.7513888888888889" top="1" bottom="1" header="0.5076388888888889" footer="0.5076388888888889"/>
  <pageSetup horizontalDpi="600" verticalDpi="600" orientation="portrait" paperSize="9" scale="8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A2" sqref="A2"/>
    </sheetView>
  </sheetViews>
  <sheetFormatPr defaultColWidth="9.00390625" defaultRowHeight="14.25"/>
  <cols>
    <col min="2" max="2" width="14.25390625" style="0" customWidth="1"/>
    <col min="3" max="3" width="13.25390625" style="0" customWidth="1"/>
    <col min="4" max="4" width="20.125" style="0" customWidth="1"/>
    <col min="5" max="5" width="18.50390625" style="0" customWidth="1"/>
  </cols>
  <sheetData>
    <row r="1" spans="1:5" ht="18.75">
      <c r="A1" s="31" t="s">
        <v>946</v>
      </c>
      <c r="B1" s="31"/>
      <c r="C1" s="31"/>
      <c r="D1" s="31"/>
      <c r="E1" s="31"/>
    </row>
    <row r="2" spans="1:5" ht="14.25">
      <c r="A2" t="s">
        <v>947</v>
      </c>
      <c r="E2" t="s">
        <v>119</v>
      </c>
    </row>
    <row r="3" spans="1:5" ht="14.25">
      <c r="A3" s="32" t="s">
        <v>948</v>
      </c>
      <c r="B3" s="32" t="s">
        <v>577</v>
      </c>
      <c r="C3" s="32" t="s">
        <v>949</v>
      </c>
      <c r="D3" s="32" t="s">
        <v>950</v>
      </c>
      <c r="E3" s="32" t="s">
        <v>951</v>
      </c>
    </row>
    <row r="4" spans="1:5" ht="24" customHeight="1">
      <c r="A4" s="33" t="s">
        <v>577</v>
      </c>
      <c r="B4" s="34">
        <f>SUM(B5:B13)</f>
        <v>8235.92687802</v>
      </c>
      <c r="C4" s="34">
        <f>SUM(C5:C13)</f>
        <v>1046.92687802</v>
      </c>
      <c r="D4" s="34">
        <f>SUM(D5:D13)</f>
        <v>7189</v>
      </c>
      <c r="E4" s="34">
        <f>SUM(E5:E13)</f>
        <v>0</v>
      </c>
    </row>
    <row r="5" spans="1:5" ht="24" customHeight="1">
      <c r="A5" s="35" t="s">
        <v>952</v>
      </c>
      <c r="B5" s="34">
        <f aca="true" t="shared" si="0" ref="B5:B11">C5+D5+E5</f>
        <v>844.206699455</v>
      </c>
      <c r="C5" s="34">
        <v>197.206699455</v>
      </c>
      <c r="D5" s="33">
        <v>647</v>
      </c>
      <c r="E5" s="33"/>
    </row>
    <row r="6" spans="1:5" ht="24" customHeight="1">
      <c r="A6" s="35" t="s">
        <v>953</v>
      </c>
      <c r="B6" s="34">
        <f t="shared" si="0"/>
        <v>1090.336193485</v>
      </c>
      <c r="C6" s="34">
        <v>186.336193485</v>
      </c>
      <c r="D6" s="33">
        <v>904</v>
      </c>
      <c r="E6" s="33"/>
    </row>
    <row r="7" spans="1:5" ht="24" customHeight="1">
      <c r="A7" s="35" t="s">
        <v>954</v>
      </c>
      <c r="B7" s="34">
        <f t="shared" si="0"/>
        <v>691.917512785</v>
      </c>
      <c r="C7" s="34">
        <v>422.917512785</v>
      </c>
      <c r="D7" s="33">
        <v>269</v>
      </c>
      <c r="E7" s="33"/>
    </row>
    <row r="8" spans="1:5" ht="24" customHeight="1">
      <c r="A8" s="35" t="s">
        <v>955</v>
      </c>
      <c r="B8" s="34">
        <f t="shared" si="0"/>
        <v>1113.908314265</v>
      </c>
      <c r="C8" s="34">
        <v>87.908314265</v>
      </c>
      <c r="D8" s="33">
        <v>1026</v>
      </c>
      <c r="E8" s="33"/>
    </row>
    <row r="9" spans="1:5" ht="24" customHeight="1">
      <c r="A9" s="35" t="s">
        <v>956</v>
      </c>
      <c r="B9" s="34">
        <f t="shared" si="0"/>
        <v>795.55081317</v>
      </c>
      <c r="C9" s="34">
        <v>80.55081317000001</v>
      </c>
      <c r="D9" s="33">
        <v>715</v>
      </c>
      <c r="E9" s="33"/>
    </row>
    <row r="10" spans="1:5" ht="24" customHeight="1">
      <c r="A10" s="35" t="s">
        <v>957</v>
      </c>
      <c r="B10" s="34">
        <f t="shared" si="0"/>
        <v>936.292296675</v>
      </c>
      <c r="C10" s="34">
        <v>28.292296675000003</v>
      </c>
      <c r="D10" s="33">
        <v>908</v>
      </c>
      <c r="E10" s="33"/>
    </row>
    <row r="11" spans="1:5" ht="24" customHeight="1">
      <c r="A11" s="35" t="s">
        <v>958</v>
      </c>
      <c r="B11" s="34">
        <f t="shared" si="0"/>
        <v>1129.203458265</v>
      </c>
      <c r="C11" s="34">
        <v>17.203458265</v>
      </c>
      <c r="D11" s="33">
        <v>1112</v>
      </c>
      <c r="E11" s="33"/>
    </row>
    <row r="12" spans="1:5" ht="24" customHeight="1">
      <c r="A12" s="35" t="s">
        <v>959</v>
      </c>
      <c r="B12" s="34">
        <v>861</v>
      </c>
      <c r="C12" s="34">
        <v>10</v>
      </c>
      <c r="D12" s="33">
        <v>851</v>
      </c>
      <c r="E12" s="33"/>
    </row>
    <row r="13" spans="1:5" ht="24" customHeight="1">
      <c r="A13" s="35" t="s">
        <v>960</v>
      </c>
      <c r="B13" s="34">
        <f>C13+D13+E13</f>
        <v>773.51158992</v>
      </c>
      <c r="C13" s="34">
        <v>16.51158992</v>
      </c>
      <c r="D13" s="33">
        <v>757</v>
      </c>
      <c r="E13" s="33"/>
    </row>
  </sheetData>
  <sheetProtection/>
  <mergeCells count="1">
    <mergeCell ref="A1:E1"/>
  </mergeCells>
  <printOptions/>
  <pageMargins left="0.75" right="0.75" top="1" bottom="1" header="0.5111111111111111" footer="0.5111111111111111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13.625" style="0" customWidth="1"/>
    <col min="2" max="4" width="31.50390625" style="0" customWidth="1"/>
  </cols>
  <sheetData>
    <row r="1" spans="1:5" ht="14.25">
      <c r="A1" s="1"/>
      <c r="B1" s="15"/>
      <c r="C1" s="15"/>
      <c r="D1" s="15"/>
      <c r="E1" s="2"/>
    </row>
    <row r="2" spans="1:5" ht="31.5">
      <c r="A2" s="16" t="s">
        <v>961</v>
      </c>
      <c r="B2" s="16"/>
      <c r="C2" s="16"/>
      <c r="D2" s="16"/>
      <c r="E2" s="16"/>
    </row>
    <row r="3" spans="1:5" ht="20.25">
      <c r="A3" s="5" t="s">
        <v>962</v>
      </c>
      <c r="B3" s="17"/>
      <c r="C3" s="17"/>
      <c r="D3" s="17"/>
      <c r="E3" s="18" t="s">
        <v>119</v>
      </c>
    </row>
    <row r="4" spans="1:5" ht="18.75">
      <c r="A4" s="19" t="s">
        <v>782</v>
      </c>
      <c r="B4" s="20" t="s">
        <v>963</v>
      </c>
      <c r="C4" s="21"/>
      <c r="D4" s="22"/>
      <c r="E4" s="23" t="s">
        <v>784</v>
      </c>
    </row>
    <row r="5" spans="1:5" ht="18.75">
      <c r="A5" s="24"/>
      <c r="B5" s="25" t="s">
        <v>785</v>
      </c>
      <c r="C5" s="26" t="s">
        <v>786</v>
      </c>
      <c r="D5" s="26" t="s">
        <v>787</v>
      </c>
      <c r="E5" s="27"/>
    </row>
    <row r="6" spans="1:5" ht="18.75">
      <c r="A6" s="28" t="s">
        <v>788</v>
      </c>
      <c r="B6" s="29">
        <f>C6+D6</f>
        <v>236164</v>
      </c>
      <c r="C6" s="29">
        <v>135564</v>
      </c>
      <c r="D6" s="29">
        <v>100600</v>
      </c>
      <c r="E6" s="29"/>
    </row>
    <row r="10" ht="14.25">
      <c r="C10" s="30"/>
    </row>
  </sheetData>
  <sheetProtection/>
  <mergeCells count="4">
    <mergeCell ref="A2:E2"/>
    <mergeCell ref="B4:D4"/>
    <mergeCell ref="A4:A5"/>
    <mergeCell ref="E4:E5"/>
  </mergeCells>
  <printOptions/>
  <pageMargins left="0.75" right="0.75" top="1" bottom="1" header="0.5111111111111111" footer="0.5111111111111111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C18" sqref="C18"/>
    </sheetView>
  </sheetViews>
  <sheetFormatPr defaultColWidth="9.00390625" defaultRowHeight="14.25"/>
  <cols>
    <col min="1" max="1" width="15.75390625" style="0" customWidth="1"/>
    <col min="2" max="5" width="19.00390625" style="0" customWidth="1"/>
  </cols>
  <sheetData>
    <row r="1" spans="1:5" ht="14.25">
      <c r="A1" s="1"/>
      <c r="B1" s="2"/>
      <c r="C1" s="3"/>
      <c r="D1" s="3"/>
      <c r="E1" s="3"/>
    </row>
    <row r="2" spans="1:5" ht="31.5">
      <c r="A2" s="4" t="s">
        <v>964</v>
      </c>
      <c r="B2" s="4"/>
      <c r="C2" s="4"/>
      <c r="D2" s="4"/>
      <c r="E2" s="4"/>
    </row>
    <row r="3" spans="1:5" ht="20.25">
      <c r="A3" s="5" t="s">
        <v>965</v>
      </c>
      <c r="B3" s="6"/>
      <c r="C3" s="7"/>
      <c r="D3" s="7"/>
      <c r="E3" s="6" t="s">
        <v>119</v>
      </c>
    </row>
    <row r="4" spans="1:5" ht="18.75">
      <c r="A4" s="8" t="s">
        <v>797</v>
      </c>
      <c r="B4" s="8" t="s">
        <v>966</v>
      </c>
      <c r="C4" s="8"/>
      <c r="D4" s="8"/>
      <c r="E4" s="8"/>
    </row>
    <row r="5" spans="1:5" ht="18.75">
      <c r="A5" s="8"/>
      <c r="B5" s="8" t="s">
        <v>577</v>
      </c>
      <c r="C5" s="8" t="s">
        <v>799</v>
      </c>
      <c r="D5" s="8" t="s">
        <v>800</v>
      </c>
      <c r="E5" s="9" t="s">
        <v>801</v>
      </c>
    </row>
    <row r="6" spans="1:5" ht="18.75">
      <c r="A6" s="10" t="s">
        <v>802</v>
      </c>
      <c r="B6" s="11">
        <f>SUM(C6:E6)</f>
        <v>206632</v>
      </c>
      <c r="C6" s="12">
        <v>104635</v>
      </c>
      <c r="D6" s="12">
        <v>100600</v>
      </c>
      <c r="E6" s="13">
        <v>1397</v>
      </c>
    </row>
    <row r="12" ht="14.25">
      <c r="C12" s="14"/>
    </row>
  </sheetData>
  <sheetProtection/>
  <mergeCells count="3">
    <mergeCell ref="A2:E2"/>
    <mergeCell ref="B4:E4"/>
    <mergeCell ref="A4:A5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F26"/>
  <sheetViews>
    <sheetView zoomScale="75" zoomScaleNormal="75" workbookViewId="0" topLeftCell="A1">
      <pane xSplit="1" ySplit="3" topLeftCell="B4" activePane="bottomRight" state="frozen"/>
      <selection pane="bottomRight" activeCell="E2" sqref="E2:F2"/>
    </sheetView>
  </sheetViews>
  <sheetFormatPr defaultColWidth="9.00390625" defaultRowHeight="14.25"/>
  <cols>
    <col min="1" max="1" width="37.50390625" style="178" customWidth="1"/>
    <col min="2" max="2" width="14.375" style="178" customWidth="1"/>
    <col min="3" max="3" width="13.375" style="178" customWidth="1"/>
    <col min="4" max="4" width="14.00390625" style="306" customWidth="1"/>
    <col min="5" max="5" width="11.625" style="178" customWidth="1"/>
    <col min="6" max="6" width="10.50390625" style="178" customWidth="1"/>
    <col min="7" max="16384" width="9.00390625" style="178" customWidth="1"/>
  </cols>
  <sheetData>
    <row r="1" spans="1:6" ht="42" customHeight="1">
      <c r="A1" s="179" t="s">
        <v>64</v>
      </c>
      <c r="B1" s="179"/>
      <c r="C1" s="179"/>
      <c r="D1" s="179"/>
      <c r="E1" s="179"/>
      <c r="F1" s="179"/>
    </row>
    <row r="2" spans="1:6" ht="36" customHeight="1">
      <c r="A2" s="180" t="s">
        <v>65</v>
      </c>
      <c r="B2" s="180"/>
      <c r="C2" s="307"/>
      <c r="D2" s="308"/>
      <c r="E2" s="341" t="s">
        <v>66</v>
      </c>
      <c r="F2" s="341"/>
    </row>
    <row r="3" spans="1:6" ht="37.5" customHeight="1">
      <c r="A3" s="183" t="s">
        <v>67</v>
      </c>
      <c r="B3" s="184" t="s">
        <v>35</v>
      </c>
      <c r="C3" s="342" t="s">
        <v>68</v>
      </c>
      <c r="D3" s="310" t="s">
        <v>36</v>
      </c>
      <c r="E3" s="183" t="s">
        <v>69</v>
      </c>
      <c r="F3" s="208" t="s">
        <v>38</v>
      </c>
    </row>
    <row r="4" spans="1:6" ht="34.5" customHeight="1">
      <c r="A4" s="260" t="s">
        <v>70</v>
      </c>
      <c r="B4" s="343">
        <f>SUM(B5:B24)</f>
        <v>168973</v>
      </c>
      <c r="C4" s="343">
        <f>SUM(C5:C24)</f>
        <v>363430</v>
      </c>
      <c r="D4" s="344">
        <f>SUM(D5:D24)</f>
        <v>362048</v>
      </c>
      <c r="E4" s="345">
        <f>D4/C4*100</f>
        <v>99.61973419915803</v>
      </c>
      <c r="F4" s="346">
        <v>54</v>
      </c>
    </row>
    <row r="5" spans="1:6" ht="34.5" customHeight="1">
      <c r="A5" s="194" t="s">
        <v>71</v>
      </c>
      <c r="B5" s="343">
        <v>15674</v>
      </c>
      <c r="C5" s="347">
        <v>16402</v>
      </c>
      <c r="D5" s="347">
        <v>16399</v>
      </c>
      <c r="E5" s="348">
        <f aca="true" t="shared" si="0" ref="E5:E24">D5/C5*100</f>
        <v>99.98170954761615</v>
      </c>
      <c r="F5" s="316">
        <v>2.6</v>
      </c>
    </row>
    <row r="6" spans="1:6" ht="34.5" customHeight="1">
      <c r="A6" s="194" t="s">
        <v>72</v>
      </c>
      <c r="B6" s="343">
        <v>8020</v>
      </c>
      <c r="C6" s="347">
        <v>10868</v>
      </c>
      <c r="D6" s="347">
        <v>10868</v>
      </c>
      <c r="E6" s="348">
        <f t="shared" si="0"/>
        <v>100</v>
      </c>
      <c r="F6" s="316">
        <v>2.4</v>
      </c>
    </row>
    <row r="7" spans="1:6" ht="34.5" customHeight="1">
      <c r="A7" s="194" t="s">
        <v>73</v>
      </c>
      <c r="B7" s="343">
        <v>29097</v>
      </c>
      <c r="C7" s="347">
        <v>58555</v>
      </c>
      <c r="D7" s="347">
        <v>58555</v>
      </c>
      <c r="E7" s="348">
        <f t="shared" si="0"/>
        <v>100</v>
      </c>
      <c r="F7" s="316">
        <v>23</v>
      </c>
    </row>
    <row r="8" spans="1:6" ht="34.5" customHeight="1">
      <c r="A8" s="194" t="s">
        <v>74</v>
      </c>
      <c r="B8" s="343">
        <v>332</v>
      </c>
      <c r="C8" s="347">
        <v>1896</v>
      </c>
      <c r="D8" s="347">
        <v>1896</v>
      </c>
      <c r="E8" s="348">
        <f t="shared" si="0"/>
        <v>100</v>
      </c>
      <c r="F8" s="316">
        <v>0.2</v>
      </c>
    </row>
    <row r="9" spans="1:6" ht="34.5" customHeight="1">
      <c r="A9" s="194" t="s">
        <v>75</v>
      </c>
      <c r="B9" s="343">
        <v>1786</v>
      </c>
      <c r="C9" s="347">
        <v>4982</v>
      </c>
      <c r="D9" s="347">
        <v>4982</v>
      </c>
      <c r="E9" s="348">
        <f t="shared" si="0"/>
        <v>100</v>
      </c>
      <c r="F9" s="316">
        <v>123.1</v>
      </c>
    </row>
    <row r="10" spans="1:6" ht="34.5" customHeight="1">
      <c r="A10" s="194" t="s">
        <v>76</v>
      </c>
      <c r="B10" s="343">
        <v>30547</v>
      </c>
      <c r="C10" s="347">
        <v>31800</v>
      </c>
      <c r="D10" s="347">
        <v>31520</v>
      </c>
      <c r="E10" s="348">
        <f t="shared" si="0"/>
        <v>99.11949685534591</v>
      </c>
      <c r="F10" s="316">
        <v>11.4</v>
      </c>
    </row>
    <row r="11" spans="1:6" ht="34.5" customHeight="1">
      <c r="A11" s="194" t="s">
        <v>77</v>
      </c>
      <c r="B11" s="343">
        <v>30322</v>
      </c>
      <c r="C11" s="347">
        <v>35072</v>
      </c>
      <c r="D11" s="347">
        <v>35072</v>
      </c>
      <c r="E11" s="348">
        <f t="shared" si="0"/>
        <v>100</v>
      </c>
      <c r="F11" s="316">
        <v>32</v>
      </c>
    </row>
    <row r="12" spans="1:6" ht="34.5" customHeight="1">
      <c r="A12" s="194" t="s">
        <v>78</v>
      </c>
      <c r="B12" s="343">
        <v>3975</v>
      </c>
      <c r="C12" s="347">
        <v>12999</v>
      </c>
      <c r="D12" s="347">
        <v>12999</v>
      </c>
      <c r="E12" s="348">
        <f t="shared" si="0"/>
        <v>100</v>
      </c>
      <c r="F12" s="316">
        <v>182.2</v>
      </c>
    </row>
    <row r="13" spans="1:6" ht="34.5" customHeight="1">
      <c r="A13" s="194" t="s">
        <v>79</v>
      </c>
      <c r="B13" s="343">
        <v>4175</v>
      </c>
      <c r="C13" s="347">
        <v>15447</v>
      </c>
      <c r="D13" s="347">
        <v>15067</v>
      </c>
      <c r="E13" s="348">
        <f t="shared" si="0"/>
        <v>97.539975399754</v>
      </c>
      <c r="F13" s="316">
        <v>-30.1</v>
      </c>
    </row>
    <row r="14" spans="1:6" ht="34.5" customHeight="1">
      <c r="A14" s="194" t="s">
        <v>80</v>
      </c>
      <c r="B14" s="343">
        <v>25813</v>
      </c>
      <c r="C14" s="347">
        <v>138946</v>
      </c>
      <c r="D14" s="347">
        <v>138441</v>
      </c>
      <c r="E14" s="348">
        <f t="shared" si="0"/>
        <v>99.63654945086581</v>
      </c>
      <c r="F14" s="316">
        <v>127.1</v>
      </c>
    </row>
    <row r="15" spans="1:6" ht="34.5" customHeight="1">
      <c r="A15" s="194" t="s">
        <v>81</v>
      </c>
      <c r="B15" s="343">
        <v>2474</v>
      </c>
      <c r="C15" s="347">
        <v>7712</v>
      </c>
      <c r="D15" s="347">
        <v>7498</v>
      </c>
      <c r="E15" s="348">
        <f t="shared" si="0"/>
        <v>97.22510373443983</v>
      </c>
      <c r="F15" s="316">
        <v>166.7</v>
      </c>
    </row>
    <row r="16" spans="1:6" ht="34.5" customHeight="1">
      <c r="A16" s="263" t="s">
        <v>82</v>
      </c>
      <c r="B16" s="343">
        <v>358</v>
      </c>
      <c r="C16" s="347">
        <v>1281</v>
      </c>
      <c r="D16" s="347">
        <v>1281</v>
      </c>
      <c r="E16" s="348">
        <f t="shared" si="0"/>
        <v>100</v>
      </c>
      <c r="F16" s="316">
        <v>95</v>
      </c>
    </row>
    <row r="17" spans="1:6" ht="34.5" customHeight="1">
      <c r="A17" s="263" t="s">
        <v>83</v>
      </c>
      <c r="B17" s="343">
        <v>164</v>
      </c>
      <c r="C17" s="347">
        <v>321</v>
      </c>
      <c r="D17" s="347">
        <v>321</v>
      </c>
      <c r="E17" s="348">
        <f t="shared" si="0"/>
        <v>100</v>
      </c>
      <c r="F17" s="316">
        <v>-30.8</v>
      </c>
    </row>
    <row r="18" spans="1:6" ht="34.5" customHeight="1">
      <c r="A18" s="263" t="s">
        <v>84</v>
      </c>
      <c r="B18" s="343"/>
      <c r="C18" s="347">
        <v>50</v>
      </c>
      <c r="D18" s="347">
        <v>50</v>
      </c>
      <c r="E18" s="348">
        <f t="shared" si="0"/>
        <v>100</v>
      </c>
      <c r="F18" s="316"/>
    </row>
    <row r="19" spans="1:6" ht="34.5" customHeight="1">
      <c r="A19" s="263" t="s">
        <v>85</v>
      </c>
      <c r="B19" s="343">
        <v>545</v>
      </c>
      <c r="C19" s="347">
        <v>1656</v>
      </c>
      <c r="D19" s="347">
        <v>1656</v>
      </c>
      <c r="E19" s="348">
        <f t="shared" si="0"/>
        <v>100</v>
      </c>
      <c r="F19" s="316">
        <v>158.8</v>
      </c>
    </row>
    <row r="20" spans="1:6" ht="34.5" customHeight="1">
      <c r="A20" s="263" t="s">
        <v>86</v>
      </c>
      <c r="B20" s="343">
        <v>10412</v>
      </c>
      <c r="C20" s="347">
        <v>22437</v>
      </c>
      <c r="D20" s="347">
        <v>22437</v>
      </c>
      <c r="E20" s="348">
        <f t="shared" si="0"/>
        <v>100</v>
      </c>
      <c r="F20" s="316">
        <v>184.2</v>
      </c>
    </row>
    <row r="21" spans="1:6" ht="34.5" customHeight="1">
      <c r="A21" s="263" t="s">
        <v>87</v>
      </c>
      <c r="B21" s="343">
        <v>179</v>
      </c>
      <c r="C21" s="347">
        <v>400</v>
      </c>
      <c r="D21" s="347">
        <v>400</v>
      </c>
      <c r="E21" s="348">
        <f t="shared" si="0"/>
        <v>100</v>
      </c>
      <c r="F21" s="316">
        <v>73.9</v>
      </c>
    </row>
    <row r="22" spans="1:6" ht="34.5" customHeight="1">
      <c r="A22" s="265" t="s">
        <v>88</v>
      </c>
      <c r="B22" s="343">
        <v>1500</v>
      </c>
      <c r="C22" s="347"/>
      <c r="D22" s="347"/>
      <c r="E22" s="348"/>
      <c r="F22" s="316"/>
    </row>
    <row r="23" spans="1:6" ht="34.5" customHeight="1">
      <c r="A23" s="194" t="s">
        <v>89</v>
      </c>
      <c r="B23" s="343"/>
      <c r="C23" s="347">
        <v>486</v>
      </c>
      <c r="D23" s="347">
        <v>486</v>
      </c>
      <c r="E23" s="348">
        <f t="shared" si="0"/>
        <v>100</v>
      </c>
      <c r="F23" s="316">
        <v>68.2</v>
      </c>
    </row>
    <row r="24" spans="1:6" ht="34.5" customHeight="1">
      <c r="A24" s="263" t="s">
        <v>90</v>
      </c>
      <c r="B24" s="343">
        <v>3600</v>
      </c>
      <c r="C24" s="347">
        <v>2120</v>
      </c>
      <c r="D24" s="347">
        <v>2120</v>
      </c>
      <c r="E24" s="348">
        <f t="shared" si="0"/>
        <v>100</v>
      </c>
      <c r="F24" s="316">
        <v>19.5</v>
      </c>
    </row>
    <row r="25" spans="1:3" ht="14.25">
      <c r="A25" s="196"/>
      <c r="B25" s="196"/>
      <c r="C25" s="302"/>
    </row>
    <row r="26" ht="20.25">
      <c r="A26" s="197"/>
    </row>
  </sheetData>
  <sheetProtection/>
  <mergeCells count="3">
    <mergeCell ref="A1:F1"/>
    <mergeCell ref="E2:F2"/>
    <mergeCell ref="A25:B25"/>
  </mergeCells>
  <printOptions/>
  <pageMargins left="0.7909722222222222" right="0.7083333333333334" top="0.7513888888888889" bottom="0.7513888888888889" header="0.3104166666666667" footer="0.3104166666666667"/>
  <pageSetup horizontalDpi="600" verticalDpi="600" orientation="portrait" paperSize="9" scale="8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39.50390625" style="198" customWidth="1"/>
    <col min="2" max="2" width="10.75390625" style="320" customWidth="1"/>
    <col min="3" max="3" width="14.00390625" style="320" customWidth="1"/>
    <col min="4" max="4" width="11.625" style="198" customWidth="1"/>
    <col min="5" max="5" width="12.375" style="198" customWidth="1"/>
    <col min="6" max="6" width="12.00390625" style="198" customWidth="1"/>
    <col min="7" max="186" width="9.00390625" style="198" customWidth="1"/>
    <col min="187" max="235" width="8.75390625" style="198" bestFit="1" customWidth="1"/>
    <col min="236" max="16384" width="9.00390625" style="198" customWidth="1"/>
  </cols>
  <sheetData>
    <row r="1" spans="1:6" ht="39.75" customHeight="1">
      <c r="A1" s="321" t="s">
        <v>91</v>
      </c>
      <c r="B1" s="321"/>
      <c r="C1" s="321"/>
      <c r="D1" s="321"/>
      <c r="E1" s="321"/>
      <c r="F1" s="321"/>
    </row>
    <row r="2" spans="1:6" ht="34.5" customHeight="1">
      <c r="A2" s="322" t="s">
        <v>92</v>
      </c>
      <c r="B2" s="323"/>
      <c r="C2" s="323"/>
      <c r="D2" s="322"/>
      <c r="E2" s="324" t="s">
        <v>93</v>
      </c>
      <c r="F2" s="325"/>
    </row>
    <row r="3" spans="1:6" ht="39.75" customHeight="1">
      <c r="A3" s="326" t="s">
        <v>34</v>
      </c>
      <c r="B3" s="310" t="s">
        <v>35</v>
      </c>
      <c r="C3" s="310" t="s">
        <v>68</v>
      </c>
      <c r="D3" s="326" t="s">
        <v>36</v>
      </c>
      <c r="E3" s="311" t="s">
        <v>94</v>
      </c>
      <c r="F3" s="208" t="s">
        <v>38</v>
      </c>
    </row>
    <row r="4" spans="1:6" s="319" customFormat="1" ht="49.5" customHeight="1">
      <c r="A4" s="209" t="s">
        <v>95</v>
      </c>
      <c r="B4" s="327">
        <f>SUM(B5:B12)</f>
        <v>84055</v>
      </c>
      <c r="C4" s="327">
        <f>SUM(C5:C13)</f>
        <v>90595</v>
      </c>
      <c r="D4" s="327">
        <f>SUM(D5:D13)</f>
        <v>91061</v>
      </c>
      <c r="E4" s="328">
        <f>D4/C4*100</f>
        <v>100.51437717313318</v>
      </c>
      <c r="F4" s="329">
        <v>149.1</v>
      </c>
    </row>
    <row r="5" spans="1:6" s="113" customFormat="1" ht="49.5" customHeight="1">
      <c r="A5" s="213" t="s">
        <v>96</v>
      </c>
      <c r="B5" s="330"/>
      <c r="C5" s="330"/>
      <c r="D5" s="330"/>
      <c r="E5" s="331"/>
      <c r="F5" s="330"/>
    </row>
    <row r="6" spans="1:6" s="113" customFormat="1" ht="49.5" customHeight="1">
      <c r="A6" s="213" t="s">
        <v>97</v>
      </c>
      <c r="B6" s="330"/>
      <c r="C6" s="330"/>
      <c r="D6" s="330"/>
      <c r="E6" s="331"/>
      <c r="F6" s="330"/>
    </row>
    <row r="7" spans="1:6" s="113" customFormat="1" ht="49.5" customHeight="1">
      <c r="A7" s="213" t="s">
        <v>98</v>
      </c>
      <c r="B7" s="330">
        <v>980</v>
      </c>
      <c r="C7" s="330">
        <v>1510</v>
      </c>
      <c r="D7" s="330">
        <v>1511</v>
      </c>
      <c r="E7" s="331">
        <f aca="true" t="shared" si="0" ref="E7:E13">D7/C7*100</f>
        <v>100.06622516556291</v>
      </c>
      <c r="F7" s="330">
        <v>623</v>
      </c>
    </row>
    <row r="8" spans="1:6" s="113" customFormat="1" ht="49.5" customHeight="1">
      <c r="A8" s="213" t="s">
        <v>99</v>
      </c>
      <c r="B8" s="330">
        <v>245</v>
      </c>
      <c r="C8" s="330">
        <v>489</v>
      </c>
      <c r="D8" s="330">
        <v>489</v>
      </c>
      <c r="E8" s="331">
        <f t="shared" si="0"/>
        <v>100</v>
      </c>
      <c r="F8" s="330">
        <v>348.6</v>
      </c>
    </row>
    <row r="9" spans="1:6" s="113" customFormat="1" ht="49.5" customHeight="1">
      <c r="A9" s="213" t="s">
        <v>100</v>
      </c>
      <c r="B9" s="330">
        <v>81740</v>
      </c>
      <c r="C9" s="330">
        <v>85700</v>
      </c>
      <c r="D9" s="330">
        <v>86107</v>
      </c>
      <c r="E9" s="331">
        <f t="shared" si="0"/>
        <v>100.47491248541422</v>
      </c>
      <c r="F9" s="330">
        <v>150.7</v>
      </c>
    </row>
    <row r="10" spans="1:6" s="113" customFormat="1" ht="49.5" customHeight="1">
      <c r="A10" s="332" t="s">
        <v>101</v>
      </c>
      <c r="B10" s="333">
        <v>1000</v>
      </c>
      <c r="C10" s="330">
        <v>2771</v>
      </c>
      <c r="D10" s="330">
        <v>2771</v>
      </c>
      <c r="E10" s="331">
        <f t="shared" si="0"/>
        <v>100</v>
      </c>
      <c r="F10" s="330">
        <v>67</v>
      </c>
    </row>
    <row r="11" spans="1:6" s="113" customFormat="1" ht="49.5" customHeight="1">
      <c r="A11" s="192" t="s">
        <v>102</v>
      </c>
      <c r="B11" s="330">
        <v>90</v>
      </c>
      <c r="C11" s="334">
        <v>75</v>
      </c>
      <c r="D11" s="330">
        <v>90</v>
      </c>
      <c r="E11" s="331">
        <f t="shared" si="0"/>
        <v>120</v>
      </c>
      <c r="F11" s="330">
        <v>5.9</v>
      </c>
    </row>
    <row r="12" spans="1:6" s="113" customFormat="1" ht="49.5" customHeight="1">
      <c r="A12" s="213" t="s">
        <v>103</v>
      </c>
      <c r="B12" s="213"/>
      <c r="C12" s="334"/>
      <c r="D12" s="330"/>
      <c r="E12" s="331"/>
      <c r="F12" s="330"/>
    </row>
    <row r="13" spans="1:6" s="113" customFormat="1" ht="49.5" customHeight="1">
      <c r="A13" s="335" t="s">
        <v>104</v>
      </c>
      <c r="B13" s="336"/>
      <c r="C13" s="330">
        <v>50</v>
      </c>
      <c r="D13" s="330">
        <v>93</v>
      </c>
      <c r="E13" s="331">
        <f t="shared" si="0"/>
        <v>186</v>
      </c>
      <c r="F13" s="330"/>
    </row>
    <row r="14" spans="1:6" ht="39.75" customHeight="1">
      <c r="A14" s="337"/>
      <c r="B14" s="337"/>
      <c r="C14" s="338"/>
      <c r="D14" s="339"/>
      <c r="E14" s="339"/>
      <c r="F14" s="339"/>
    </row>
    <row r="15" spans="1:6" ht="18.75">
      <c r="A15" s="339"/>
      <c r="B15" s="340"/>
      <c r="C15" s="340"/>
      <c r="D15" s="339"/>
      <c r="E15" s="339"/>
      <c r="F15" s="339"/>
    </row>
    <row r="16" spans="1:6" ht="18.75">
      <c r="A16" s="339"/>
      <c r="B16" s="340"/>
      <c r="C16" s="340"/>
      <c r="D16" s="339"/>
      <c r="E16" s="339"/>
      <c r="F16" s="339"/>
    </row>
    <row r="17" spans="1:6" ht="18.75">
      <c r="A17" s="339"/>
      <c r="B17" s="340"/>
      <c r="C17" s="340"/>
      <c r="D17" s="339"/>
      <c r="E17" s="339"/>
      <c r="F17" s="339"/>
    </row>
    <row r="18" spans="1:6" ht="18.75">
      <c r="A18" s="339"/>
      <c r="B18" s="340"/>
      <c r="C18" s="340"/>
      <c r="D18" s="339"/>
      <c r="E18" s="339"/>
      <c r="F18" s="339"/>
    </row>
    <row r="19" spans="1:6" ht="18.75">
      <c r="A19" s="339"/>
      <c r="B19" s="340"/>
      <c r="C19" s="340"/>
      <c r="D19" s="339"/>
      <c r="E19" s="339"/>
      <c r="F19" s="339"/>
    </row>
    <row r="20" spans="1:6" ht="18.75">
      <c r="A20" s="339"/>
      <c r="B20" s="340"/>
      <c r="C20" s="340"/>
      <c r="D20" s="339"/>
      <c r="E20" s="339"/>
      <c r="F20" s="339"/>
    </row>
    <row r="21" spans="1:6" ht="18.75">
      <c r="A21" s="339"/>
      <c r="B21" s="340"/>
      <c r="C21" s="340"/>
      <c r="D21" s="339"/>
      <c r="E21" s="339"/>
      <c r="F21" s="339"/>
    </row>
    <row r="22" spans="1:6" ht="18.75">
      <c r="A22" s="339"/>
      <c r="B22" s="340"/>
      <c r="C22" s="340"/>
      <c r="D22" s="339"/>
      <c r="E22" s="339"/>
      <c r="F22" s="339"/>
    </row>
    <row r="23" spans="1:6" ht="18.75">
      <c r="A23" s="339"/>
      <c r="B23" s="340"/>
      <c r="C23" s="340"/>
      <c r="D23" s="339"/>
      <c r="E23" s="339"/>
      <c r="F23" s="339"/>
    </row>
    <row r="24" spans="1:6" ht="18.75">
      <c r="A24" s="339"/>
      <c r="B24" s="340"/>
      <c r="C24" s="340"/>
      <c r="D24" s="339"/>
      <c r="E24" s="339"/>
      <c r="F24" s="339"/>
    </row>
  </sheetData>
  <sheetProtection/>
  <mergeCells count="3">
    <mergeCell ref="A1:F1"/>
    <mergeCell ref="E2:F2"/>
    <mergeCell ref="A14:B14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E6" sqref="E6"/>
    </sheetView>
  </sheetViews>
  <sheetFormatPr defaultColWidth="9.00390625" defaultRowHeight="14.25"/>
  <cols>
    <col min="1" max="1" width="35.375" style="178" customWidth="1"/>
    <col min="2" max="2" width="13.375" style="178" customWidth="1"/>
    <col min="3" max="3" width="14.875" style="178" customWidth="1"/>
    <col min="4" max="4" width="11.50390625" style="306" customWidth="1"/>
    <col min="5" max="5" width="12.125" style="178" customWidth="1"/>
    <col min="6" max="6" width="13.00390625" style="178" customWidth="1"/>
    <col min="7" max="244" width="9.00390625" style="178" customWidth="1"/>
  </cols>
  <sheetData>
    <row r="1" spans="1:6" s="178" customFormat="1" ht="31.5" customHeight="1">
      <c r="A1" s="179" t="s">
        <v>105</v>
      </c>
      <c r="B1" s="179"/>
      <c r="C1" s="179"/>
      <c r="D1" s="179"/>
      <c r="E1" s="179"/>
      <c r="F1" s="179"/>
    </row>
    <row r="2" spans="1:6" s="178" customFormat="1" ht="27.75" customHeight="1">
      <c r="A2" s="180" t="s">
        <v>106</v>
      </c>
      <c r="B2" s="180"/>
      <c r="C2" s="307"/>
      <c r="D2" s="308"/>
      <c r="E2" s="309" t="s">
        <v>93</v>
      </c>
      <c r="F2" s="309"/>
    </row>
    <row r="3" spans="1:6" s="178" customFormat="1" ht="37.5" customHeight="1">
      <c r="A3" s="183" t="s">
        <v>67</v>
      </c>
      <c r="B3" s="184" t="s">
        <v>35</v>
      </c>
      <c r="C3" s="183" t="s">
        <v>68</v>
      </c>
      <c r="D3" s="310" t="s">
        <v>36</v>
      </c>
      <c r="E3" s="183" t="s">
        <v>69</v>
      </c>
      <c r="F3" s="311" t="s">
        <v>38</v>
      </c>
    </row>
    <row r="4" spans="1:6" s="178" customFormat="1" ht="49.5" customHeight="1">
      <c r="A4" s="186" t="s">
        <v>107</v>
      </c>
      <c r="B4" s="187">
        <f>SUM(B5:B12)</f>
        <v>86561</v>
      </c>
      <c r="C4" s="187">
        <f>SUM(C5:C13)</f>
        <v>129780</v>
      </c>
      <c r="D4" s="187">
        <f>SUM(D5:D13)</f>
        <v>129166</v>
      </c>
      <c r="E4" s="312">
        <f>D4/C4*100</f>
        <v>99.526891662814</v>
      </c>
      <c r="F4" s="313">
        <v>98.3</v>
      </c>
    </row>
    <row r="5" spans="1:6" s="178" customFormat="1" ht="49.5" customHeight="1">
      <c r="A5" s="189" t="s">
        <v>108</v>
      </c>
      <c r="B5" s="190"/>
      <c r="C5" s="314">
        <v>39</v>
      </c>
      <c r="D5" s="314">
        <v>39</v>
      </c>
      <c r="E5" s="315">
        <f aca="true" t="shared" si="0" ref="E5:E13">D5/C5*100</f>
        <v>100</v>
      </c>
      <c r="F5" s="316">
        <v>-75.3</v>
      </c>
    </row>
    <row r="6" spans="1:6" s="178" customFormat="1" ht="49.5" customHeight="1">
      <c r="A6" s="189" t="s">
        <v>109</v>
      </c>
      <c r="B6" s="190">
        <v>46</v>
      </c>
      <c r="C6" s="314">
        <v>81</v>
      </c>
      <c r="D6" s="314">
        <v>81</v>
      </c>
      <c r="E6" s="315">
        <f t="shared" si="0"/>
        <v>100</v>
      </c>
      <c r="F6" s="316">
        <v>-19.8</v>
      </c>
    </row>
    <row r="7" spans="1:6" s="178" customFormat="1" ht="49.5" customHeight="1">
      <c r="A7" s="191" t="s">
        <v>110</v>
      </c>
      <c r="B7" s="190">
        <v>84355</v>
      </c>
      <c r="C7" s="314">
        <f>118173+614</f>
        <v>118787</v>
      </c>
      <c r="D7" s="314">
        <v>118173</v>
      </c>
      <c r="E7" s="315">
        <f t="shared" si="0"/>
        <v>99.48310842095516</v>
      </c>
      <c r="F7" s="316">
        <v>84.7</v>
      </c>
    </row>
    <row r="8" spans="1:6" s="178" customFormat="1" ht="49.5" customHeight="1">
      <c r="A8" s="192" t="s">
        <v>111</v>
      </c>
      <c r="B8" s="190"/>
      <c r="C8" s="317">
        <v>5</v>
      </c>
      <c r="D8" s="317">
        <v>5</v>
      </c>
      <c r="E8" s="315">
        <f t="shared" si="0"/>
        <v>100</v>
      </c>
      <c r="F8" s="316">
        <v>25</v>
      </c>
    </row>
    <row r="9" spans="1:6" s="178" customFormat="1" ht="49.5" customHeight="1">
      <c r="A9" s="192" t="s">
        <v>112</v>
      </c>
      <c r="B9" s="190"/>
      <c r="C9" s="317">
        <v>4600</v>
      </c>
      <c r="D9" s="317">
        <v>4600</v>
      </c>
      <c r="E9" s="315">
        <f t="shared" si="0"/>
        <v>100</v>
      </c>
      <c r="F9" s="316"/>
    </row>
    <row r="10" spans="1:6" s="178" customFormat="1" ht="49.5" customHeight="1">
      <c r="A10" s="193" t="s">
        <v>113</v>
      </c>
      <c r="B10" s="187"/>
      <c r="C10" s="318"/>
      <c r="D10" s="318"/>
      <c r="E10" s="315"/>
      <c r="F10" s="316"/>
    </row>
    <row r="11" spans="1:6" s="178" customFormat="1" ht="49.5" customHeight="1">
      <c r="A11" s="193" t="s">
        <v>114</v>
      </c>
      <c r="B11" s="187"/>
      <c r="C11" s="318"/>
      <c r="D11" s="318"/>
      <c r="E11" s="315"/>
      <c r="F11" s="316"/>
    </row>
    <row r="12" spans="1:6" s="178" customFormat="1" ht="49.5" customHeight="1">
      <c r="A12" s="194" t="s">
        <v>115</v>
      </c>
      <c r="B12" s="190">
        <v>2160</v>
      </c>
      <c r="C12" s="317">
        <v>4788</v>
      </c>
      <c r="D12" s="317">
        <v>4788</v>
      </c>
      <c r="E12" s="315">
        <f t="shared" si="0"/>
        <v>100</v>
      </c>
      <c r="F12" s="316">
        <v>468</v>
      </c>
    </row>
    <row r="13" spans="1:6" s="178" customFormat="1" ht="49.5" customHeight="1">
      <c r="A13" s="194" t="s">
        <v>116</v>
      </c>
      <c r="B13" s="190"/>
      <c r="C13" s="317">
        <v>1480</v>
      </c>
      <c r="D13" s="317">
        <v>1480</v>
      </c>
      <c r="E13" s="315">
        <f t="shared" si="0"/>
        <v>100</v>
      </c>
      <c r="F13" s="316"/>
    </row>
    <row r="14" spans="1:4" s="178" customFormat="1" ht="14.25">
      <c r="A14" s="196"/>
      <c r="B14" s="196"/>
      <c r="C14" s="302"/>
      <c r="D14" s="306"/>
    </row>
    <row r="15" spans="1:4" s="178" customFormat="1" ht="20.25">
      <c r="A15" s="197"/>
      <c r="D15" s="306"/>
    </row>
  </sheetData>
  <sheetProtection/>
  <mergeCells count="3">
    <mergeCell ref="A1:F1"/>
    <mergeCell ref="E2:F2"/>
    <mergeCell ref="A14:B14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IU12"/>
  <sheetViews>
    <sheetView workbookViewId="0" topLeftCell="A1">
      <pane xSplit="1" ySplit="4" topLeftCell="B5" activePane="bottomRight" state="frozen"/>
      <selection pane="bottomRight" activeCell="D5" sqref="D5"/>
    </sheetView>
  </sheetViews>
  <sheetFormatPr defaultColWidth="9.00390625" defaultRowHeight="14.25"/>
  <cols>
    <col min="1" max="1" width="40.875" style="158" customWidth="1"/>
    <col min="2" max="2" width="15.25390625" style="158" customWidth="1"/>
    <col min="3" max="3" width="15.625" style="158" customWidth="1"/>
    <col min="4" max="4" width="15.00390625" style="158" customWidth="1"/>
    <col min="5" max="5" width="14.375" style="158" customWidth="1"/>
    <col min="6" max="16384" width="9.00390625" style="158" customWidth="1"/>
  </cols>
  <sheetData>
    <row r="1" spans="1:7" ht="37.5" customHeight="1">
      <c r="A1" s="159" t="s">
        <v>117</v>
      </c>
      <c r="B1" s="159"/>
      <c r="C1" s="159"/>
      <c r="D1" s="159"/>
      <c r="E1" s="159"/>
      <c r="F1" s="157"/>
      <c r="G1" s="157"/>
    </row>
    <row r="2" spans="1:7" ht="30.75" customHeight="1">
      <c r="A2" s="160" t="s">
        <v>118</v>
      </c>
      <c r="B2" s="161"/>
      <c r="C2" s="161"/>
      <c r="D2" s="161"/>
      <c r="E2" s="303" t="s">
        <v>119</v>
      </c>
      <c r="F2" s="157"/>
      <c r="G2" s="157"/>
    </row>
    <row r="3" spans="1:5" ht="31.5" customHeight="1">
      <c r="A3" s="166" t="s">
        <v>120</v>
      </c>
      <c r="B3" s="166" t="s">
        <v>121</v>
      </c>
      <c r="C3" s="166"/>
      <c r="D3" s="166" t="s">
        <v>122</v>
      </c>
      <c r="E3" s="166" t="s">
        <v>123</v>
      </c>
    </row>
    <row r="4" spans="1:7" ht="46.5" customHeight="1">
      <c r="A4" s="166"/>
      <c r="B4" s="166" t="s">
        <v>124</v>
      </c>
      <c r="C4" s="166" t="s">
        <v>125</v>
      </c>
      <c r="D4" s="166"/>
      <c r="E4" s="166"/>
      <c r="F4" s="157"/>
      <c r="G4" s="157"/>
    </row>
    <row r="5" spans="1:5" s="156" customFormat="1" ht="49.5" customHeight="1">
      <c r="A5" s="169" t="s">
        <v>126</v>
      </c>
      <c r="B5" s="304">
        <f>SUM(B6:B10)</f>
        <v>57040</v>
      </c>
      <c r="C5" s="304">
        <f>SUM(C6:C10)</f>
        <v>32695</v>
      </c>
      <c r="D5" s="304">
        <f>SUM(D6:D10)</f>
        <v>55094</v>
      </c>
      <c r="E5" s="304">
        <f>SUM(E6:E10)</f>
        <v>1946</v>
      </c>
    </row>
    <row r="6" spans="1:5" ht="49.5" customHeight="1">
      <c r="A6" s="174" t="s">
        <v>127</v>
      </c>
      <c r="B6" s="174">
        <v>9915</v>
      </c>
      <c r="C6" s="174">
        <v>7212</v>
      </c>
      <c r="D6" s="174">
        <v>6820</v>
      </c>
      <c r="E6" s="174">
        <f>B6-D6</f>
        <v>3095</v>
      </c>
    </row>
    <row r="7" spans="1:5" ht="49.5" customHeight="1">
      <c r="A7" s="174" t="s">
        <v>128</v>
      </c>
      <c r="B7" s="174">
        <v>17958</v>
      </c>
      <c r="C7" s="174">
        <v>7667</v>
      </c>
      <c r="D7" s="174">
        <v>21055</v>
      </c>
      <c r="E7" s="174">
        <f>B7-D7</f>
        <v>-3097</v>
      </c>
    </row>
    <row r="8" spans="1:7" ht="49.5" customHeight="1">
      <c r="A8" s="174" t="s">
        <v>129</v>
      </c>
      <c r="B8" s="174">
        <v>4525</v>
      </c>
      <c r="C8" s="174">
        <v>44</v>
      </c>
      <c r="D8" s="174">
        <v>3500</v>
      </c>
      <c r="E8" s="174">
        <f>B8-D8</f>
        <v>1025</v>
      </c>
      <c r="F8" s="157"/>
      <c r="G8" s="157"/>
    </row>
    <row r="9" spans="1:7" ht="49.5" customHeight="1">
      <c r="A9" s="174" t="s">
        <v>130</v>
      </c>
      <c r="B9" s="174">
        <v>24506</v>
      </c>
      <c r="C9" s="174">
        <v>17772</v>
      </c>
      <c r="D9" s="174">
        <v>23591</v>
      </c>
      <c r="E9" s="174">
        <f>B9-D9</f>
        <v>915</v>
      </c>
      <c r="F9" s="157"/>
      <c r="G9" s="157"/>
    </row>
    <row r="10" spans="1:7" ht="49.5" customHeight="1">
      <c r="A10" s="174" t="s">
        <v>131</v>
      </c>
      <c r="B10" s="174">
        <v>136</v>
      </c>
      <c r="C10" s="174"/>
      <c r="D10" s="174">
        <v>128</v>
      </c>
      <c r="E10" s="174">
        <f>B10-D10</f>
        <v>8</v>
      </c>
      <c r="F10" s="157"/>
      <c r="G10" s="157"/>
    </row>
    <row r="11" spans="1:255" s="157" customFormat="1" ht="14.25">
      <c r="A11" s="158"/>
      <c r="B11" s="158"/>
      <c r="C11" s="305"/>
      <c r="D11" s="305"/>
      <c r="E11" s="305"/>
      <c r="F11" s="176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  <c r="IT11" s="158"/>
      <c r="IU11" s="158"/>
    </row>
    <row r="12" spans="1:255" s="157" customFormat="1" ht="14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  <c r="IU12" s="158"/>
    </row>
  </sheetData>
  <sheetProtection/>
  <mergeCells count="6">
    <mergeCell ref="A1:E1"/>
    <mergeCell ref="B3:C3"/>
    <mergeCell ref="C11:F11"/>
    <mergeCell ref="A3:A4"/>
    <mergeCell ref="D3:D4"/>
    <mergeCell ref="E3:E4"/>
  </mergeCells>
  <printOptions/>
  <pageMargins left="0.7909722222222222" right="0.7083333333333334" top="0.9798611111111111" bottom="0.9798611111111111" header="0.5111111111111111" footer="0.511111111111111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I20"/>
  <sheetViews>
    <sheetView workbookViewId="0" topLeftCell="A1">
      <pane xSplit="2" ySplit="3" topLeftCell="C4" activePane="bottomRight" state="frozen"/>
      <selection pane="bottomRight" activeCell="D12" sqref="D12"/>
    </sheetView>
  </sheetViews>
  <sheetFormatPr defaultColWidth="9.00390625" defaultRowHeight="36.75" customHeight="1"/>
  <cols>
    <col min="1" max="1" width="9.625" style="0" customWidth="1"/>
    <col min="2" max="2" width="52.375" style="0" customWidth="1"/>
    <col min="3" max="3" width="17.375" style="0" customWidth="1"/>
    <col min="4" max="4" width="19.875" style="0" customWidth="1"/>
    <col min="11" max="11" width="12.625" style="0" bestFit="1" customWidth="1"/>
  </cols>
  <sheetData>
    <row r="1" spans="1:4" ht="36.75" customHeight="1">
      <c r="A1" s="279" t="s">
        <v>132</v>
      </c>
      <c r="B1" s="279"/>
      <c r="C1" s="279"/>
      <c r="D1" s="279"/>
    </row>
    <row r="2" spans="1:4" ht="36.75" customHeight="1">
      <c r="A2" s="280" t="s">
        <v>133</v>
      </c>
      <c r="B2" s="280"/>
      <c r="C2" s="281"/>
      <c r="D2" s="282" t="s">
        <v>119</v>
      </c>
    </row>
    <row r="3" spans="1:4" s="278" customFormat="1" ht="49.5" customHeight="1">
      <c r="A3" s="283" t="s">
        <v>134</v>
      </c>
      <c r="B3" s="283" t="s">
        <v>135</v>
      </c>
      <c r="C3" s="284" t="s">
        <v>35</v>
      </c>
      <c r="D3" s="285" t="s">
        <v>136</v>
      </c>
    </row>
    <row r="4" spans="1:8" s="278" customFormat="1" ht="49.5" customHeight="1">
      <c r="A4" s="286">
        <v>1</v>
      </c>
      <c r="B4" s="287" t="s">
        <v>137</v>
      </c>
      <c r="C4" s="288">
        <f>C5-C13</f>
        <v>199634</v>
      </c>
      <c r="D4" s="288">
        <f>D5-D13</f>
        <v>121384</v>
      </c>
      <c r="H4" s="289"/>
    </row>
    <row r="5" spans="1:9" ht="49.5" customHeight="1">
      <c r="A5" s="290">
        <v>2</v>
      </c>
      <c r="B5" s="291" t="s">
        <v>138</v>
      </c>
      <c r="C5" s="292">
        <f>C6+C7+C8+C10+C11+C12</f>
        <v>205330</v>
      </c>
      <c r="D5" s="292">
        <f>D6+D7+D8+D10+D11+D12</f>
        <v>127080</v>
      </c>
      <c r="I5" s="295"/>
    </row>
    <row r="6" spans="1:4" ht="49.5" customHeight="1">
      <c r="A6" s="286">
        <v>3</v>
      </c>
      <c r="B6" s="291" t="s">
        <v>139</v>
      </c>
      <c r="C6" s="292">
        <v>43882</v>
      </c>
      <c r="D6" s="126">
        <v>43882</v>
      </c>
    </row>
    <row r="7" spans="1:4" ht="49.5" customHeight="1">
      <c r="A7" s="290">
        <v>4</v>
      </c>
      <c r="B7" s="291" t="s">
        <v>140</v>
      </c>
      <c r="C7" s="292">
        <v>3734</v>
      </c>
      <c r="D7" s="126">
        <v>3734</v>
      </c>
    </row>
    <row r="8" spans="1:4" ht="49.5" customHeight="1">
      <c r="A8" s="286">
        <v>5</v>
      </c>
      <c r="B8" s="293" t="s">
        <v>141</v>
      </c>
      <c r="C8" s="292">
        <v>136756</v>
      </c>
      <c r="D8" s="126">
        <v>76413</v>
      </c>
    </row>
    <row r="9" spans="1:4" ht="49.5" customHeight="1">
      <c r="A9" s="290">
        <v>6</v>
      </c>
      <c r="B9" s="293" t="s">
        <v>142</v>
      </c>
      <c r="C9" s="292">
        <v>35030</v>
      </c>
      <c r="D9" s="126">
        <v>35030</v>
      </c>
    </row>
    <row r="10" spans="1:5" ht="49.5" customHeight="1">
      <c r="A10" s="286">
        <v>7</v>
      </c>
      <c r="B10" s="294" t="s">
        <v>143</v>
      </c>
      <c r="C10" s="292">
        <v>16525</v>
      </c>
      <c r="D10" s="126"/>
      <c r="E10" s="295"/>
    </row>
    <row r="11" spans="1:4" ht="49.5" customHeight="1">
      <c r="A11" s="290">
        <v>8</v>
      </c>
      <c r="B11" s="291" t="s">
        <v>144</v>
      </c>
      <c r="C11" s="292">
        <v>3051</v>
      </c>
      <c r="D11" s="126">
        <v>3051</v>
      </c>
    </row>
    <row r="12" spans="1:4" ht="49.5" customHeight="1">
      <c r="A12" s="286">
        <v>9</v>
      </c>
      <c r="B12" s="291" t="s">
        <v>145</v>
      </c>
      <c r="C12" s="292">
        <v>1382</v>
      </c>
      <c r="D12" s="126"/>
    </row>
    <row r="13" spans="1:4" ht="49.5" customHeight="1">
      <c r="A13" s="290">
        <v>10</v>
      </c>
      <c r="B13" s="296" t="s">
        <v>146</v>
      </c>
      <c r="C13" s="297">
        <f>C14+C15</f>
        <v>5696</v>
      </c>
      <c r="D13" s="297">
        <f>D14+D15</f>
        <v>5696</v>
      </c>
    </row>
    <row r="14" spans="1:5" s="278" customFormat="1" ht="49.5" customHeight="1">
      <c r="A14" s="286">
        <v>11</v>
      </c>
      <c r="B14" s="296" t="s">
        <v>147</v>
      </c>
      <c r="C14" s="297">
        <v>5696</v>
      </c>
      <c r="D14" s="126">
        <v>5696</v>
      </c>
      <c r="E14" s="298"/>
    </row>
    <row r="15" spans="1:4" ht="49.5" customHeight="1">
      <c r="A15" s="290">
        <v>12</v>
      </c>
      <c r="B15" s="291" t="s">
        <v>148</v>
      </c>
      <c r="C15" s="299"/>
      <c r="D15" s="126"/>
    </row>
    <row r="16" spans="1:4" ht="36.75" customHeight="1">
      <c r="A16" s="300"/>
      <c r="B16" s="300"/>
      <c r="C16" s="300"/>
      <c r="D16" s="300"/>
    </row>
    <row r="19" spans="2:3" ht="36.75" customHeight="1">
      <c r="B19" s="301"/>
      <c r="C19" s="301"/>
    </row>
    <row r="20" spans="2:3" ht="36.75" customHeight="1">
      <c r="B20" s="302"/>
      <c r="C20" s="302"/>
    </row>
  </sheetData>
  <sheetProtection/>
  <mergeCells count="4">
    <mergeCell ref="A1:D1"/>
    <mergeCell ref="A2:B2"/>
    <mergeCell ref="A16:D16"/>
    <mergeCell ref="B20:C20"/>
  </mergeCells>
  <printOptions/>
  <pageMargins left="0.7909722222222222" right="0.7513888888888889" top="0.7513888888888889" bottom="0.7513888888888889" header="0.2986111111111111" footer="0.298611111111111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">
      <selection activeCell="D14" sqref="D14"/>
    </sheetView>
  </sheetViews>
  <sheetFormatPr defaultColWidth="9.125" defaultRowHeight="14.25"/>
  <cols>
    <col min="1" max="1" width="30.125" style="269" customWidth="1"/>
    <col min="2" max="2" width="17.25390625" style="269" customWidth="1"/>
    <col min="3" max="3" width="34.125" style="269" customWidth="1"/>
    <col min="4" max="4" width="18.75390625" style="269" customWidth="1"/>
    <col min="5" max="16384" width="9.125" style="269" customWidth="1"/>
  </cols>
  <sheetData>
    <row r="1" ht="14.25">
      <c r="A1" s="141"/>
    </row>
    <row r="2" spans="1:4" ht="38.25" customHeight="1">
      <c r="A2" s="270" t="s">
        <v>149</v>
      </c>
      <c r="B2" s="270"/>
      <c r="C2" s="270"/>
      <c r="D2" s="270"/>
    </row>
    <row r="3" spans="1:4" ht="30.75" customHeight="1">
      <c r="A3" s="271" t="s">
        <v>150</v>
      </c>
      <c r="B3" s="271"/>
      <c r="C3" s="271"/>
      <c r="D3" s="271" t="s">
        <v>119</v>
      </c>
    </row>
    <row r="4" spans="1:4" ht="30" customHeight="1">
      <c r="A4" s="146" t="s">
        <v>135</v>
      </c>
      <c r="B4" s="272" t="s">
        <v>151</v>
      </c>
      <c r="C4" s="146" t="s">
        <v>135</v>
      </c>
      <c r="D4" s="272" t="s">
        <v>152</v>
      </c>
    </row>
    <row r="5" spans="1:4" s="268" customFormat="1" ht="30" customHeight="1">
      <c r="A5" s="273" t="s">
        <v>153</v>
      </c>
      <c r="B5" s="274">
        <v>43882</v>
      </c>
      <c r="C5" s="273" t="s">
        <v>154</v>
      </c>
      <c r="D5" s="274">
        <v>199634</v>
      </c>
    </row>
    <row r="6" spans="1:4" s="268" customFormat="1" ht="30" customHeight="1">
      <c r="A6" s="273" t="s">
        <v>155</v>
      </c>
      <c r="B6" s="274">
        <f>SUM(B7:B9)</f>
        <v>157015</v>
      </c>
      <c r="C6" s="273" t="s">
        <v>156</v>
      </c>
      <c r="D6" s="274">
        <f>SUM(D7:D9)</f>
        <v>0</v>
      </c>
    </row>
    <row r="7" spans="1:4" s="268" customFormat="1" ht="30" customHeight="1">
      <c r="A7" s="273" t="s">
        <v>157</v>
      </c>
      <c r="B7" s="274">
        <v>3734</v>
      </c>
      <c r="C7" s="273" t="s">
        <v>158</v>
      </c>
      <c r="D7" s="274"/>
    </row>
    <row r="8" spans="1:4" s="268" customFormat="1" ht="30" customHeight="1">
      <c r="A8" s="273" t="s">
        <v>159</v>
      </c>
      <c r="B8" s="274">
        <v>136756</v>
      </c>
      <c r="C8" s="273" t="s">
        <v>160</v>
      </c>
      <c r="D8" s="274"/>
    </row>
    <row r="9" spans="1:4" s="268" customFormat="1" ht="30" customHeight="1">
      <c r="A9" s="273" t="s">
        <v>161</v>
      </c>
      <c r="B9" s="274">
        <v>16525</v>
      </c>
      <c r="C9" s="273" t="s">
        <v>162</v>
      </c>
      <c r="D9" s="274"/>
    </row>
    <row r="10" spans="1:4" s="268" customFormat="1" ht="30" customHeight="1">
      <c r="A10" s="273" t="s">
        <v>163</v>
      </c>
      <c r="B10" s="274"/>
      <c r="C10" s="273" t="s">
        <v>164</v>
      </c>
      <c r="D10" s="274">
        <v>5696</v>
      </c>
    </row>
    <row r="11" spans="1:4" s="268" customFormat="1" ht="30" customHeight="1">
      <c r="A11" s="273" t="s">
        <v>165</v>
      </c>
      <c r="B11" s="274">
        <v>1382</v>
      </c>
      <c r="C11" s="273" t="s">
        <v>166</v>
      </c>
      <c r="D11" s="274"/>
    </row>
    <row r="12" spans="1:4" s="268" customFormat="1" ht="30" customHeight="1">
      <c r="A12" s="273" t="s">
        <v>167</v>
      </c>
      <c r="B12" s="274"/>
      <c r="C12" s="273" t="s">
        <v>168</v>
      </c>
      <c r="D12" s="274"/>
    </row>
    <row r="13" spans="1:4" s="268" customFormat="1" ht="30" customHeight="1">
      <c r="A13" s="273" t="s">
        <v>169</v>
      </c>
      <c r="B13" s="274">
        <v>3051</v>
      </c>
      <c r="C13" s="273"/>
      <c r="D13" s="274"/>
    </row>
    <row r="14" spans="1:4" s="268" customFormat="1" ht="30" customHeight="1">
      <c r="A14" s="273" t="s">
        <v>170</v>
      </c>
      <c r="B14" s="274"/>
      <c r="C14" s="273"/>
      <c r="D14" s="274"/>
    </row>
    <row r="15" spans="1:4" ht="30" customHeight="1">
      <c r="A15" s="273"/>
      <c r="B15" s="274"/>
      <c r="C15" s="273"/>
      <c r="D15" s="274"/>
    </row>
    <row r="16" spans="1:4" ht="30" customHeight="1">
      <c r="A16" s="273"/>
      <c r="B16" s="274"/>
      <c r="C16" s="273"/>
      <c r="D16" s="274"/>
    </row>
    <row r="17" spans="1:4" ht="30" customHeight="1">
      <c r="A17" s="273"/>
      <c r="B17" s="274"/>
      <c r="C17" s="273"/>
      <c r="D17" s="274"/>
    </row>
    <row r="18" spans="1:4" ht="30" customHeight="1">
      <c r="A18" s="275" t="s">
        <v>171</v>
      </c>
      <c r="B18" s="276">
        <f>SUM(B5:B6,B10:B14)</f>
        <v>205330</v>
      </c>
      <c r="C18" s="275" t="s">
        <v>172</v>
      </c>
      <c r="D18" s="276">
        <f>SUM(D5,D6,D10:D12)</f>
        <v>205330</v>
      </c>
    </row>
    <row r="22" spans="2:3" ht="14.25">
      <c r="B22" s="277"/>
      <c r="C22" s="277"/>
    </row>
    <row r="24" ht="14.25">
      <c r="D24" s="277"/>
    </row>
    <row r="25" ht="14.25">
      <c r="D25" s="277"/>
    </row>
  </sheetData>
  <sheetProtection/>
  <mergeCells count="1">
    <mergeCell ref="A2:D2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workbookViewId="0" topLeftCell="A1">
      <selection activeCell="C23" sqref="C23"/>
    </sheetView>
  </sheetViews>
  <sheetFormatPr defaultColWidth="9.00390625" defaultRowHeight="14.25"/>
  <cols>
    <col min="1" max="1" width="40.125" style="200" customWidth="1"/>
    <col min="2" max="2" width="19.75390625" style="201" customWidth="1"/>
    <col min="3" max="3" width="15.75390625" style="201" customWidth="1"/>
    <col min="4" max="4" width="23.625" style="202" customWidth="1"/>
    <col min="5" max="195" width="9.00390625" style="198" customWidth="1"/>
    <col min="196" max="244" width="8.75390625" style="198" bestFit="1" customWidth="1"/>
    <col min="245" max="254" width="9.00390625" style="198" customWidth="1"/>
    <col min="255" max="16384" width="9.00390625" style="267" customWidth="1"/>
  </cols>
  <sheetData>
    <row r="1" spans="1:4" s="198" customFormat="1" ht="33" customHeight="1">
      <c r="A1" s="142" t="s">
        <v>173</v>
      </c>
      <c r="B1" s="142"/>
      <c r="C1" s="142"/>
      <c r="D1" s="142"/>
    </row>
    <row r="2" spans="1:4" s="198" customFormat="1" ht="21.75" customHeight="1">
      <c r="A2" s="203" t="s">
        <v>174</v>
      </c>
      <c r="B2" s="204"/>
      <c r="C2" s="204"/>
      <c r="D2" s="205" t="s">
        <v>119</v>
      </c>
    </row>
    <row r="3" spans="1:4" s="198" customFormat="1" ht="48.75" customHeight="1">
      <c r="A3" s="146" t="s">
        <v>175</v>
      </c>
      <c r="B3" s="206" t="s">
        <v>176</v>
      </c>
      <c r="C3" s="207" t="s">
        <v>35</v>
      </c>
      <c r="D3" s="208" t="s">
        <v>177</v>
      </c>
    </row>
    <row r="4" spans="1:256" s="113" customFormat="1" ht="25.5" customHeight="1">
      <c r="A4" s="146" t="s">
        <v>178</v>
      </c>
      <c r="B4" s="210">
        <v>40259</v>
      </c>
      <c r="C4" s="210">
        <f>C5+C20</f>
        <v>43882</v>
      </c>
      <c r="D4" s="211">
        <f>C4/B4*100</f>
        <v>108.99922998584168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4" s="199" customFormat="1" ht="25.5" customHeight="1">
      <c r="A5" s="148" t="s">
        <v>40</v>
      </c>
      <c r="B5" s="214">
        <v>30157</v>
      </c>
      <c r="C5" s="214">
        <f>SUM(C6:C19)</f>
        <v>31595</v>
      </c>
      <c r="D5" s="215">
        <f aca="true" t="shared" si="0" ref="D5:D28">C5/B5*100</f>
        <v>104.76837881752164</v>
      </c>
    </row>
    <row r="6" spans="1:4" s="199" customFormat="1" ht="25.5" customHeight="1">
      <c r="A6" s="148" t="s">
        <v>179</v>
      </c>
      <c r="B6" s="214">
        <v>11996</v>
      </c>
      <c r="C6" s="214">
        <v>12567</v>
      </c>
      <c r="D6" s="215">
        <f t="shared" si="0"/>
        <v>104.75991997332443</v>
      </c>
    </row>
    <row r="7" spans="1:4" s="198" customFormat="1" ht="25.5" customHeight="1">
      <c r="A7" s="148" t="s">
        <v>180</v>
      </c>
      <c r="B7" s="214"/>
      <c r="C7" s="214"/>
      <c r="D7" s="215"/>
    </row>
    <row r="8" spans="1:4" s="198" customFormat="1" ht="25.5" customHeight="1">
      <c r="A8" s="148" t="s">
        <v>181</v>
      </c>
      <c r="B8" s="214">
        <v>1476</v>
      </c>
      <c r="C8" s="214">
        <v>1547</v>
      </c>
      <c r="D8" s="215">
        <f t="shared" si="0"/>
        <v>104.81029810298104</v>
      </c>
    </row>
    <row r="9" spans="1:4" s="198" customFormat="1" ht="25.5" customHeight="1">
      <c r="A9" s="148" t="s">
        <v>182</v>
      </c>
      <c r="B9" s="214">
        <v>499</v>
      </c>
      <c r="C9" s="214">
        <v>523</v>
      </c>
      <c r="D9" s="215">
        <f t="shared" si="0"/>
        <v>104.80961923847696</v>
      </c>
    </row>
    <row r="10" spans="1:4" s="198" customFormat="1" ht="25.5" customHeight="1">
      <c r="A10" s="148" t="s">
        <v>183</v>
      </c>
      <c r="B10" s="214">
        <v>89</v>
      </c>
      <c r="C10" s="214">
        <v>94</v>
      </c>
      <c r="D10" s="215">
        <f t="shared" si="0"/>
        <v>105.61797752808988</v>
      </c>
    </row>
    <row r="11" spans="1:4" s="198" customFormat="1" ht="25.5" customHeight="1">
      <c r="A11" s="148" t="s">
        <v>184</v>
      </c>
      <c r="B11" s="214">
        <v>2005</v>
      </c>
      <c r="C11" s="214">
        <v>2101</v>
      </c>
      <c r="D11" s="215">
        <f t="shared" si="0"/>
        <v>104.78802992518703</v>
      </c>
    </row>
    <row r="12" spans="1:4" s="198" customFormat="1" ht="25.5" customHeight="1">
      <c r="A12" s="148" t="s">
        <v>185</v>
      </c>
      <c r="B12" s="214">
        <v>395</v>
      </c>
      <c r="C12" s="214">
        <v>415</v>
      </c>
      <c r="D12" s="215">
        <f t="shared" si="0"/>
        <v>105.0632911392405</v>
      </c>
    </row>
    <row r="13" spans="1:4" s="198" customFormat="1" ht="25.5" customHeight="1">
      <c r="A13" s="148" t="s">
        <v>186</v>
      </c>
      <c r="B13" s="214">
        <v>511</v>
      </c>
      <c r="C13" s="214">
        <v>535</v>
      </c>
      <c r="D13" s="215">
        <f t="shared" si="0"/>
        <v>104.69667318982387</v>
      </c>
    </row>
    <row r="14" spans="1:4" s="198" customFormat="1" ht="25.5" customHeight="1">
      <c r="A14" s="148" t="s">
        <v>187</v>
      </c>
      <c r="B14" s="214">
        <v>973</v>
      </c>
      <c r="C14" s="214">
        <v>1018</v>
      </c>
      <c r="D14" s="215">
        <f t="shared" si="0"/>
        <v>104.62487153134634</v>
      </c>
    </row>
    <row r="15" spans="1:4" s="198" customFormat="1" ht="25.5" customHeight="1">
      <c r="A15" s="148" t="s">
        <v>188</v>
      </c>
      <c r="B15" s="214">
        <v>1213</v>
      </c>
      <c r="C15" s="214">
        <v>1270</v>
      </c>
      <c r="D15" s="215">
        <f t="shared" si="0"/>
        <v>104.69909315746084</v>
      </c>
    </row>
    <row r="16" spans="1:4" s="198" customFormat="1" ht="25.5" customHeight="1">
      <c r="A16" s="148" t="s">
        <v>189</v>
      </c>
      <c r="B16" s="214">
        <v>1915</v>
      </c>
      <c r="C16" s="214">
        <v>2007</v>
      </c>
      <c r="D16" s="215">
        <f t="shared" si="0"/>
        <v>104.80417754569191</v>
      </c>
    </row>
    <row r="17" spans="1:4" s="198" customFormat="1" ht="25.5" customHeight="1">
      <c r="A17" s="148" t="s">
        <v>190</v>
      </c>
      <c r="B17" s="214">
        <v>5926</v>
      </c>
      <c r="C17" s="214">
        <v>6209</v>
      </c>
      <c r="D17" s="215">
        <f t="shared" si="0"/>
        <v>104.77556530543369</v>
      </c>
    </row>
    <row r="18" spans="1:4" s="198" customFormat="1" ht="25.5" customHeight="1">
      <c r="A18" s="148" t="s">
        <v>191</v>
      </c>
      <c r="B18" s="214">
        <v>3137</v>
      </c>
      <c r="C18" s="214">
        <v>3285</v>
      </c>
      <c r="D18" s="215">
        <f t="shared" si="0"/>
        <v>104.7178833280204</v>
      </c>
    </row>
    <row r="19" spans="1:4" s="198" customFormat="1" ht="25.5" customHeight="1">
      <c r="A19" s="148" t="s">
        <v>192</v>
      </c>
      <c r="B19" s="214">
        <v>22</v>
      </c>
      <c r="C19" s="214">
        <v>24</v>
      </c>
      <c r="D19" s="215">
        <f t="shared" si="0"/>
        <v>109.09090909090908</v>
      </c>
    </row>
    <row r="20" spans="1:4" s="199" customFormat="1" ht="25.5" customHeight="1">
      <c r="A20" s="148" t="s">
        <v>55</v>
      </c>
      <c r="B20" s="214">
        <v>10102</v>
      </c>
      <c r="C20" s="214">
        <f>SUM(C21:C28)</f>
        <v>12287</v>
      </c>
      <c r="D20" s="215">
        <f t="shared" si="0"/>
        <v>121.62938032072856</v>
      </c>
    </row>
    <row r="21" spans="1:4" s="198" customFormat="1" ht="25.5" customHeight="1">
      <c r="A21" s="148" t="s">
        <v>193</v>
      </c>
      <c r="B21" s="214">
        <v>1892</v>
      </c>
      <c r="C21" s="214">
        <v>2092</v>
      </c>
      <c r="D21" s="215">
        <f t="shared" si="0"/>
        <v>110.57082452431291</v>
      </c>
    </row>
    <row r="22" spans="1:4" s="198" customFormat="1" ht="25.5" customHeight="1">
      <c r="A22" s="148" t="s">
        <v>194</v>
      </c>
      <c r="B22" s="214">
        <v>4351</v>
      </c>
      <c r="C22" s="214">
        <v>5500</v>
      </c>
      <c r="D22" s="215">
        <f t="shared" si="0"/>
        <v>126.40772236267526</v>
      </c>
    </row>
    <row r="23" spans="1:4" s="198" customFormat="1" ht="25.5" customHeight="1">
      <c r="A23" s="148" t="s">
        <v>195</v>
      </c>
      <c r="B23" s="214">
        <v>1788</v>
      </c>
      <c r="C23" s="214">
        <v>2066</v>
      </c>
      <c r="D23" s="215">
        <f t="shared" si="0"/>
        <v>115.54809843400446</v>
      </c>
    </row>
    <row r="24" spans="1:4" s="198" customFormat="1" ht="25.5" customHeight="1">
      <c r="A24" s="148" t="s">
        <v>196</v>
      </c>
      <c r="B24" s="214"/>
      <c r="C24" s="214"/>
      <c r="D24" s="215"/>
    </row>
    <row r="25" spans="1:4" s="198" customFormat="1" ht="25.5" customHeight="1">
      <c r="A25" s="148" t="s">
        <v>197</v>
      </c>
      <c r="B25" s="214">
        <v>969</v>
      </c>
      <c r="C25" s="214">
        <v>1500</v>
      </c>
      <c r="D25" s="215">
        <f t="shared" si="0"/>
        <v>154.79876160990713</v>
      </c>
    </row>
    <row r="26" spans="1:4" s="198" customFormat="1" ht="25.5" customHeight="1">
      <c r="A26" s="148" t="s">
        <v>198</v>
      </c>
      <c r="B26" s="214">
        <v>950</v>
      </c>
      <c r="C26" s="214">
        <v>959</v>
      </c>
      <c r="D26" s="215">
        <f t="shared" si="0"/>
        <v>100.94736842105263</v>
      </c>
    </row>
    <row r="27" spans="1:4" s="198" customFormat="1" ht="25.5" customHeight="1">
      <c r="A27" s="148" t="s">
        <v>199</v>
      </c>
      <c r="B27" s="214">
        <v>145</v>
      </c>
      <c r="C27" s="214">
        <v>150</v>
      </c>
      <c r="D27" s="215">
        <f t="shared" si="0"/>
        <v>103.44827586206897</v>
      </c>
    </row>
    <row r="28" spans="1:4" s="198" customFormat="1" ht="25.5" customHeight="1">
      <c r="A28" s="148" t="s">
        <v>200</v>
      </c>
      <c r="B28" s="214">
        <v>7</v>
      </c>
      <c r="C28" s="214">
        <v>20</v>
      </c>
      <c r="D28" s="215">
        <f t="shared" si="0"/>
        <v>285.7142857142857</v>
      </c>
    </row>
  </sheetData>
  <sheetProtection/>
  <protectedRanges>
    <protectedRange sqref="B6:C19" name="区域1"/>
    <protectedRange sqref="B21:C28" name="区域2"/>
  </protectedRanges>
  <mergeCells count="1">
    <mergeCell ref="A1:D1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2019-12-06T01:39:32Z</cp:lastPrinted>
  <dcterms:created xsi:type="dcterms:W3CDTF">2016-12-28T03:15:12Z</dcterms:created>
  <dcterms:modified xsi:type="dcterms:W3CDTF">2022-09-08T07:43:48Z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KSORubyTemplate">
    <vt:lpwstr>20</vt:lpwstr>
  </property>
</Properties>
</file>