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Print_Titles" localSheetId="0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<sst xmlns="http://schemas.openxmlformats.org/spreadsheetml/2006/main" count="95" uniqueCount="79">
  <si>
    <t xml:space="preserve"> 2023年度统筹整合资金对接项目统计表</t>
  </si>
  <si>
    <t>日期：2023年11月16日</t>
  </si>
  <si>
    <t>单位：万元</t>
  </si>
  <si>
    <t>序号</t>
  </si>
  <si>
    <t>项目名称</t>
  </si>
  <si>
    <t>责任单位</t>
  </si>
  <si>
    <t>项目个数</t>
  </si>
  <si>
    <t>下半年调整金额</t>
  </si>
  <si>
    <t>已对接资金</t>
  </si>
  <si>
    <t>本次下达</t>
  </si>
  <si>
    <t>累计对接资金</t>
  </si>
  <si>
    <t>备注</t>
  </si>
  <si>
    <t>调减</t>
  </si>
  <si>
    <t>增加</t>
  </si>
  <si>
    <r>
      <rPr>
        <b/>
        <sz val="12"/>
        <rFont val="宋体"/>
        <charset val="134"/>
      </rPr>
      <t>合计</t>
    </r>
  </si>
  <si>
    <t>一、农村基础设施建设类项目</t>
  </si>
  <si>
    <t>2023年台前县农村饮水安全维修养护项目</t>
  </si>
  <si>
    <t>县水利局</t>
  </si>
  <si>
    <t>2023年台前县城关镇何庄村饮用水源置换项目</t>
  </si>
  <si>
    <t>2023年台前县危房改造项目</t>
  </si>
  <si>
    <t>县住建局</t>
  </si>
  <si>
    <t xml:space="preserve">2023年台前县屈岭村及周边给排水管网工程
</t>
  </si>
  <si>
    <t>县城管局</t>
  </si>
  <si>
    <t xml:space="preserve">2023年台前县刘桥村道路及管网工程
</t>
  </si>
  <si>
    <t xml:space="preserve">2023年台前县曹家及周边村雨污水管网工程
</t>
  </si>
  <si>
    <t xml:space="preserve">2023年台前县东白岭及周边村雨污水管网工程
</t>
  </si>
  <si>
    <t xml:space="preserve">2023年台前县东仝及周边村雨污水管网工程
</t>
  </si>
  <si>
    <t xml:space="preserve">2023年台前县乔坊村雨水管网工程
</t>
  </si>
  <si>
    <t>2023年台前县侯庙镇大杨村乡村振兴示范村建设项目</t>
  </si>
  <si>
    <t>乡村振兴局、侯庙镇政府</t>
  </si>
  <si>
    <t>2023年台前县龙翔街道驻地基础设施建设项目</t>
  </si>
  <si>
    <t>乡村振兴局</t>
  </si>
  <si>
    <t>2023年台前县打渔陈镇乡镇驻地乡村建设项目</t>
  </si>
  <si>
    <t>2023年台前县夹河乡政府驻地基础设施项目</t>
  </si>
  <si>
    <t>2023年台前县城关镇尚庄村乡村振兴示范村建设项目</t>
  </si>
  <si>
    <t>乡村振兴局、城关镇</t>
  </si>
  <si>
    <t>2023年侯庙镇红庙村道路建设项目</t>
  </si>
  <si>
    <t>2023年台前县道路建设项目</t>
  </si>
  <si>
    <t>交通运输局</t>
  </si>
  <si>
    <t>2023年台前打渔陈镇3万亩高标准农田建设项目</t>
  </si>
  <si>
    <t>农业农村局</t>
  </si>
  <si>
    <t>2023年台前县后方武口基础设施建设项目（省派第一书记项目）</t>
  </si>
  <si>
    <t>乡村振兴局 后方乡</t>
  </si>
  <si>
    <t>2023年马楼镇马楼村基础设施提升项目（省派第一书记项目）</t>
  </si>
  <si>
    <t>乡村振兴局 马楼镇</t>
  </si>
  <si>
    <t>2023年台前县打渔陈镇王堂村道路建设项目</t>
  </si>
  <si>
    <t>民宗局 打渔陈镇</t>
  </si>
  <si>
    <t>台前县水利设施提升改造工程</t>
  </si>
  <si>
    <t>水利局</t>
  </si>
  <si>
    <t>台前县农村管网延伸项目</t>
  </si>
  <si>
    <t>二、产业发展类项目</t>
  </si>
  <si>
    <t>2023年台前县公共建筑屋顶分布式光伏发电及配套项目</t>
  </si>
  <si>
    <t>发改委</t>
  </si>
  <si>
    <t>2023年台前县中硼产业发展乡村振兴项目</t>
  </si>
  <si>
    <t>县工信局   马楼镇</t>
  </si>
  <si>
    <t>台前县生物质热电联产项目二期工程</t>
  </si>
  <si>
    <t>城管局、    投资集团</t>
  </si>
  <si>
    <t>2023年台前县供销城乡农产品冷链物流中心项目</t>
  </si>
  <si>
    <t>县供销社、  投资集团</t>
  </si>
  <si>
    <t>2023年台前县乡村振兴局小额贷款扶贫贴息项目</t>
  </si>
  <si>
    <t>台前县2023年公共建筑屋顶分布式光伏发电及配套项目（第二批）</t>
  </si>
  <si>
    <t>2023年台前县清水河清东村省派第一书记种养项目</t>
  </si>
  <si>
    <t>乡村振兴局 清水河乡</t>
  </si>
  <si>
    <t>2023年台前县孙口镇梁庙村省派第一书记种养项目</t>
  </si>
  <si>
    <t>乡村振兴局 孙口镇</t>
  </si>
  <si>
    <t>2023年孙口镇孙口新村庭院经济项目</t>
  </si>
  <si>
    <t>乡村振兴局 投资集团</t>
  </si>
  <si>
    <t>2023年台前县龙翔街道办龙翔新村庭院经济项目</t>
  </si>
  <si>
    <t>2023年台前孙口镇孙码头、刘桥村、古贤桥、桥北张、司庄、高庄、张塘坊、曹岭村民宿建设项目</t>
  </si>
  <si>
    <t>三、其他类项目</t>
  </si>
  <si>
    <t>2023年台前县技能培训项目</t>
  </si>
  <si>
    <t xml:space="preserve">
乡村振兴局</t>
  </si>
  <si>
    <t>2023年台前县公益性岗位项目</t>
  </si>
  <si>
    <t>县人社局</t>
  </si>
  <si>
    <t>2023年台前县脱贫劳动力交通补助项目</t>
  </si>
  <si>
    <t>2023年台前县雨露计划项目</t>
  </si>
  <si>
    <t>项目管理费</t>
  </si>
  <si>
    <t>发改委、水利局、城管局等单位</t>
  </si>
  <si>
    <t>市派驻村经费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</si>
</sst>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2"/>
      <name val="黑体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Times New Roman"/>
      <charset val="0"/>
    </font>
    <font>
      <b/>
      <sz val="12"/>
      <name val="Times New Roman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tabSelected="1" topLeftCell="A20" workbookViewId="0">
      <selection activeCell="B31" sqref="B31"/>
    </sheetView>
  </sheetViews>
  <sheetFormatPr defaultColWidth="9" defaultRowHeight="14.25"/>
  <cols>
    <col min="1" max="1" width="5.5" style="1" customWidth="1"/>
    <col min="2" max="2" width="31.375" style="6" customWidth="1"/>
    <col min="3" max="3" width="13.1" style="7" customWidth="1"/>
    <col min="4" max="4" width="10.125" style="1" customWidth="1"/>
    <col min="5" max="9" width="12.3583333333333" style="7" customWidth="1"/>
    <col min="10" max="10" width="27.125" style="1" customWidth="1"/>
    <col min="11" max="16384" width="9" style="1"/>
  </cols>
  <sheetData>
    <row r="1" s="1" customFormat="1" ht="4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19" customHeight="1" spans="1:10">
      <c r="A2" s="1" t="s">
        <v>1</v>
      </c>
      <c r="B2" s="6"/>
      <c r="C2" s="7"/>
      <c r="E2" s="7"/>
      <c r="F2" s="7"/>
      <c r="G2" s="7"/>
      <c r="H2" s="7"/>
      <c r="I2" s="7"/>
      <c r="J2" s="1" t="s">
        <v>2</v>
      </c>
    </row>
    <row r="3" s="1" customFormat="1" ht="27" customHeight="1" spans="1:10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10" t="s">
        <v>10</v>
      </c>
      <c r="J3" s="30" t="s">
        <v>11</v>
      </c>
    </row>
    <row r="4" s="1" customFormat="1" ht="25" customHeight="1" spans="1:10">
      <c r="A4" s="9"/>
      <c r="B4" s="9"/>
      <c r="C4" s="9"/>
      <c r="D4" s="9"/>
      <c r="E4" s="11"/>
      <c r="F4" s="11"/>
      <c r="G4" s="9" t="s">
        <v>12</v>
      </c>
      <c r="H4" s="9" t="s">
        <v>13</v>
      </c>
      <c r="I4" s="11"/>
      <c r="J4" s="37"/>
    </row>
    <row r="5" s="1" customFormat="1" ht="32" customHeight="1" spans="1:10">
      <c r="A5" s="12" t="s">
        <v>14</v>
      </c>
      <c r="B5" s="13"/>
      <c r="C5" s="14"/>
      <c r="D5" s="14">
        <f>D6+D29+D41</f>
        <v>59</v>
      </c>
      <c r="E5" s="15">
        <f>E6+E29+E41</f>
        <v>35305</v>
      </c>
      <c r="F5" s="15">
        <f>F6+F29+F41+F47</f>
        <v>33445.5</v>
      </c>
      <c r="G5" s="15">
        <f>G6+G29+G41+G47</f>
        <v>1068.247556</v>
      </c>
      <c r="H5" s="15">
        <f>H6+H29+H41+H47</f>
        <v>1068.247556</v>
      </c>
      <c r="I5" s="15">
        <f>I6+I29+I41+I47</f>
        <v>33445.5</v>
      </c>
      <c r="J5" s="38"/>
    </row>
    <row r="6" s="1" customFormat="1" ht="32" customHeight="1" spans="1:10">
      <c r="A6" s="9" t="s">
        <v>15</v>
      </c>
      <c r="B6" s="16"/>
      <c r="C6" s="9"/>
      <c r="D6" s="14">
        <v>42</v>
      </c>
      <c r="E6" s="15">
        <f>SUM(E7:E28)</f>
        <v>13677</v>
      </c>
      <c r="F6" s="15">
        <f>SUM(F7:F28)</f>
        <v>12735.1105</v>
      </c>
      <c r="G6" s="15">
        <f>SUM(G7:G28)</f>
        <v>905.920767</v>
      </c>
      <c r="H6" s="15">
        <f>SUM(H7:H28)</f>
        <v>629.247556</v>
      </c>
      <c r="I6" s="15">
        <f>SUM(I7:I28)</f>
        <v>12458.437289</v>
      </c>
      <c r="J6" s="38"/>
    </row>
    <row r="7" s="2" customFormat="1" ht="40" customHeight="1" spans="1:10">
      <c r="A7" s="17">
        <v>1</v>
      </c>
      <c r="B7" s="17" t="s">
        <v>16</v>
      </c>
      <c r="C7" s="17" t="s">
        <v>17</v>
      </c>
      <c r="D7" s="17">
        <v>1</v>
      </c>
      <c r="E7" s="17">
        <v>400</v>
      </c>
      <c r="F7" s="17">
        <v>400</v>
      </c>
      <c r="G7" s="17">
        <v>18.5</v>
      </c>
      <c r="H7" s="17"/>
      <c r="I7" s="17">
        <f>F7-G7+H7</f>
        <v>381.5</v>
      </c>
      <c r="J7" s="18"/>
    </row>
    <row r="8" s="2" customFormat="1" ht="36" customHeight="1" spans="1:10">
      <c r="A8" s="17">
        <v>2</v>
      </c>
      <c r="B8" s="17" t="s">
        <v>18</v>
      </c>
      <c r="C8" s="17" t="s">
        <v>17</v>
      </c>
      <c r="D8" s="18">
        <v>1</v>
      </c>
      <c r="E8" s="17">
        <v>28</v>
      </c>
      <c r="F8" s="17">
        <v>28</v>
      </c>
      <c r="G8" s="17">
        <v>1.124167</v>
      </c>
      <c r="H8" s="17"/>
      <c r="I8" s="17">
        <f t="shared" ref="I8:I28" si="0">F8-G8+H8</f>
        <v>26.875833</v>
      </c>
      <c r="J8" s="18"/>
    </row>
    <row r="9" s="2" customFormat="1" ht="36" customHeight="1" spans="1:10">
      <c r="A9" s="19">
        <v>3</v>
      </c>
      <c r="B9" s="20" t="s">
        <v>19</v>
      </c>
      <c r="C9" s="21" t="s">
        <v>20</v>
      </c>
      <c r="D9" s="20">
        <v>1</v>
      </c>
      <c r="E9" s="21">
        <v>210</v>
      </c>
      <c r="F9" s="21">
        <v>180</v>
      </c>
      <c r="G9" s="21"/>
      <c r="H9" s="21">
        <v>24.7003</v>
      </c>
      <c r="I9" s="19">
        <f t="shared" si="0"/>
        <v>204.7003</v>
      </c>
      <c r="J9" s="23"/>
    </row>
    <row r="10" s="2" customFormat="1" ht="42" customHeight="1" spans="1:10">
      <c r="A10" s="17">
        <v>4</v>
      </c>
      <c r="B10" s="17" t="s">
        <v>21</v>
      </c>
      <c r="C10" s="18" t="s">
        <v>22</v>
      </c>
      <c r="D10" s="17">
        <v>1</v>
      </c>
      <c r="E10" s="18">
        <v>1310</v>
      </c>
      <c r="F10" s="18">
        <v>1310</v>
      </c>
      <c r="G10" s="18">
        <v>293</v>
      </c>
      <c r="H10" s="18"/>
      <c r="I10" s="17">
        <f t="shared" si="0"/>
        <v>1017</v>
      </c>
      <c r="J10" s="18"/>
    </row>
    <row r="11" s="2" customFormat="1" ht="39" customHeight="1" spans="1:10">
      <c r="A11" s="17">
        <v>5</v>
      </c>
      <c r="B11" s="17" t="s">
        <v>23</v>
      </c>
      <c r="C11" s="17" t="s">
        <v>22</v>
      </c>
      <c r="D11" s="18">
        <v>1</v>
      </c>
      <c r="E11" s="17">
        <v>170</v>
      </c>
      <c r="F11" s="17">
        <v>170</v>
      </c>
      <c r="G11" s="17">
        <v>29.5553</v>
      </c>
      <c r="H11" s="17"/>
      <c r="I11" s="17">
        <f t="shared" si="0"/>
        <v>140.4447</v>
      </c>
      <c r="J11" s="18"/>
    </row>
    <row r="12" s="2" customFormat="1" ht="35" customHeight="1" spans="1:10">
      <c r="A12" s="17">
        <v>6</v>
      </c>
      <c r="B12" s="17" t="s">
        <v>24</v>
      </c>
      <c r="C12" s="17" t="s">
        <v>22</v>
      </c>
      <c r="D12" s="17">
        <v>1</v>
      </c>
      <c r="E12" s="17">
        <v>237</v>
      </c>
      <c r="F12" s="17">
        <v>237</v>
      </c>
      <c r="G12" s="17">
        <v>55.5665</v>
      </c>
      <c r="H12" s="17"/>
      <c r="I12" s="17">
        <f t="shared" si="0"/>
        <v>181.4335</v>
      </c>
      <c r="J12" s="18"/>
    </row>
    <row r="13" s="2" customFormat="1" ht="35" customHeight="1" spans="1:10">
      <c r="A13" s="17">
        <v>7</v>
      </c>
      <c r="B13" s="17" t="s">
        <v>25</v>
      </c>
      <c r="C13" s="17" t="s">
        <v>22</v>
      </c>
      <c r="D13" s="17">
        <v>1</v>
      </c>
      <c r="E13" s="17">
        <v>773</v>
      </c>
      <c r="F13" s="17">
        <v>773</v>
      </c>
      <c r="G13" s="17">
        <v>173</v>
      </c>
      <c r="H13" s="17"/>
      <c r="I13" s="17">
        <f t="shared" si="0"/>
        <v>600</v>
      </c>
      <c r="J13" s="18"/>
    </row>
    <row r="14" s="2" customFormat="1" ht="35" customHeight="1" spans="1:10">
      <c r="A14" s="17">
        <v>8</v>
      </c>
      <c r="B14" s="17" t="s">
        <v>26</v>
      </c>
      <c r="C14" s="17" t="s">
        <v>22</v>
      </c>
      <c r="D14" s="18">
        <v>1</v>
      </c>
      <c r="E14" s="17">
        <v>1300</v>
      </c>
      <c r="F14" s="17">
        <v>1300</v>
      </c>
      <c r="G14" s="17">
        <v>291</v>
      </c>
      <c r="H14" s="17"/>
      <c r="I14" s="17">
        <f t="shared" si="0"/>
        <v>1009</v>
      </c>
      <c r="J14" s="18"/>
    </row>
    <row r="15" s="2" customFormat="1" ht="35" customHeight="1" spans="1:10">
      <c r="A15" s="17">
        <v>9</v>
      </c>
      <c r="B15" s="22" t="s">
        <v>27</v>
      </c>
      <c r="C15" s="17" t="s">
        <v>22</v>
      </c>
      <c r="D15" s="17">
        <v>1</v>
      </c>
      <c r="E15" s="17">
        <v>160</v>
      </c>
      <c r="F15" s="17">
        <v>160</v>
      </c>
      <c r="G15" s="17">
        <v>42.0643</v>
      </c>
      <c r="H15" s="17"/>
      <c r="I15" s="17">
        <f t="shared" si="0"/>
        <v>117.9357</v>
      </c>
      <c r="J15" s="18"/>
    </row>
    <row r="16" s="2" customFormat="1" ht="37" customHeight="1" spans="1:10">
      <c r="A16" s="17">
        <v>10</v>
      </c>
      <c r="B16" s="17" t="s">
        <v>28</v>
      </c>
      <c r="C16" s="17" t="s">
        <v>29</v>
      </c>
      <c r="D16" s="17">
        <v>1</v>
      </c>
      <c r="E16" s="17">
        <v>640</v>
      </c>
      <c r="F16" s="17">
        <v>640</v>
      </c>
      <c r="G16" s="17"/>
      <c r="H16" s="17"/>
      <c r="I16" s="17">
        <f t="shared" si="0"/>
        <v>640</v>
      </c>
      <c r="J16" s="18"/>
    </row>
    <row r="17" s="2" customFormat="1" ht="55" customHeight="1" spans="1:10">
      <c r="A17" s="17">
        <v>11</v>
      </c>
      <c r="B17" s="17" t="s">
        <v>30</v>
      </c>
      <c r="C17" s="17" t="s">
        <v>31</v>
      </c>
      <c r="D17" s="18">
        <v>1</v>
      </c>
      <c r="E17" s="18">
        <v>640</v>
      </c>
      <c r="F17" s="18">
        <v>556.8782</v>
      </c>
      <c r="G17" s="18"/>
      <c r="H17" s="18">
        <v>83.1218</v>
      </c>
      <c r="I17" s="17">
        <f t="shared" si="0"/>
        <v>640</v>
      </c>
      <c r="J17" s="18"/>
    </row>
    <row r="18" s="2" customFormat="1" ht="55" customHeight="1" spans="1:10">
      <c r="A18" s="19">
        <v>12</v>
      </c>
      <c r="B18" s="19" t="s">
        <v>32</v>
      </c>
      <c r="C18" s="19" t="s">
        <v>31</v>
      </c>
      <c r="D18" s="23">
        <v>1</v>
      </c>
      <c r="E18" s="23">
        <v>398</v>
      </c>
      <c r="F18" s="23"/>
      <c r="G18" s="23"/>
      <c r="H18" s="23">
        <v>360</v>
      </c>
      <c r="I18" s="19">
        <f t="shared" si="0"/>
        <v>360</v>
      </c>
      <c r="J18" s="23"/>
    </row>
    <row r="19" s="2" customFormat="1" ht="55" customHeight="1" spans="1:10">
      <c r="A19" s="17">
        <v>13</v>
      </c>
      <c r="B19" s="17" t="s">
        <v>33</v>
      </c>
      <c r="C19" s="17" t="s">
        <v>31</v>
      </c>
      <c r="D19" s="18">
        <v>1</v>
      </c>
      <c r="E19" s="18">
        <v>430</v>
      </c>
      <c r="F19" s="18">
        <v>430</v>
      </c>
      <c r="G19" s="18"/>
      <c r="H19" s="18"/>
      <c r="I19" s="17">
        <f t="shared" si="0"/>
        <v>430</v>
      </c>
      <c r="J19" s="18"/>
    </row>
    <row r="20" s="2" customFormat="1" ht="55" customHeight="1" spans="1:10">
      <c r="A20" s="17">
        <v>14</v>
      </c>
      <c r="B20" s="17" t="s">
        <v>34</v>
      </c>
      <c r="C20" s="17" t="s">
        <v>35</v>
      </c>
      <c r="D20" s="18">
        <v>1</v>
      </c>
      <c r="E20" s="18">
        <v>397</v>
      </c>
      <c r="F20" s="18">
        <v>397</v>
      </c>
      <c r="G20" s="18"/>
      <c r="H20" s="18"/>
      <c r="I20" s="17">
        <f t="shared" si="0"/>
        <v>397</v>
      </c>
      <c r="J20" s="18"/>
    </row>
    <row r="21" s="2" customFormat="1" ht="51" customHeight="1" spans="1:10">
      <c r="A21" s="17">
        <v>15</v>
      </c>
      <c r="B21" s="17" t="s">
        <v>36</v>
      </c>
      <c r="C21" s="17" t="s">
        <v>29</v>
      </c>
      <c r="D21" s="18">
        <v>1</v>
      </c>
      <c r="E21" s="18">
        <v>150</v>
      </c>
      <c r="F21" s="18">
        <v>150</v>
      </c>
      <c r="G21" s="18"/>
      <c r="H21" s="18"/>
      <c r="I21" s="17">
        <f t="shared" si="0"/>
        <v>150</v>
      </c>
      <c r="J21" s="18"/>
    </row>
    <row r="22" s="2" customFormat="1" ht="46" customHeight="1" spans="1:10">
      <c r="A22" s="17">
        <v>16</v>
      </c>
      <c r="B22" s="24" t="s">
        <v>37</v>
      </c>
      <c r="C22" s="25" t="s">
        <v>38</v>
      </c>
      <c r="D22" s="24">
        <v>21</v>
      </c>
      <c r="E22" s="24">
        <v>3684</v>
      </c>
      <c r="F22" s="24">
        <v>3622.2323</v>
      </c>
      <c r="G22" s="24">
        <v>2.1105</v>
      </c>
      <c r="H22" s="24"/>
      <c r="I22" s="17">
        <f t="shared" si="0"/>
        <v>3620.1218</v>
      </c>
      <c r="J22" s="18"/>
    </row>
    <row r="23" s="2" customFormat="1" ht="35" customHeight="1" spans="1:10">
      <c r="A23" s="17">
        <v>17</v>
      </c>
      <c r="B23" s="17" t="s">
        <v>39</v>
      </c>
      <c r="C23" s="17" t="s">
        <v>40</v>
      </c>
      <c r="D23" s="18">
        <v>1</v>
      </c>
      <c r="E23" s="18">
        <v>2400</v>
      </c>
      <c r="F23" s="18">
        <v>2350</v>
      </c>
      <c r="G23" s="18"/>
      <c r="H23" s="18">
        <v>50</v>
      </c>
      <c r="I23" s="17">
        <f t="shared" si="0"/>
        <v>2400</v>
      </c>
      <c r="J23" s="18"/>
    </row>
    <row r="24" s="2" customFormat="1" ht="35" customHeight="1" spans="1:10">
      <c r="A24" s="17">
        <v>18</v>
      </c>
      <c r="B24" s="17" t="s">
        <v>41</v>
      </c>
      <c r="C24" s="17" t="s">
        <v>42</v>
      </c>
      <c r="D24" s="18">
        <v>1</v>
      </c>
      <c r="E24" s="18">
        <v>68</v>
      </c>
      <c r="F24" s="18"/>
      <c r="G24" s="18"/>
      <c r="H24" s="18"/>
      <c r="I24" s="17">
        <f t="shared" si="0"/>
        <v>0</v>
      </c>
      <c r="J24" s="18"/>
    </row>
    <row r="25" s="2" customFormat="1" ht="35" customHeight="1" spans="1:10">
      <c r="A25" s="17">
        <v>19</v>
      </c>
      <c r="B25" s="17" t="s">
        <v>43</v>
      </c>
      <c r="C25" s="17" t="s">
        <v>44</v>
      </c>
      <c r="D25" s="18">
        <v>1</v>
      </c>
      <c r="E25" s="18">
        <v>85</v>
      </c>
      <c r="F25" s="18"/>
      <c r="G25" s="18"/>
      <c r="H25" s="18"/>
      <c r="I25" s="17">
        <f t="shared" si="0"/>
        <v>0</v>
      </c>
      <c r="J25" s="18"/>
    </row>
    <row r="26" s="2" customFormat="1" ht="35" customHeight="1" spans="1:10">
      <c r="A26" s="17">
        <v>20</v>
      </c>
      <c r="B26" s="17" t="s">
        <v>45</v>
      </c>
      <c r="C26" s="17" t="s">
        <v>46</v>
      </c>
      <c r="D26" s="18">
        <v>1</v>
      </c>
      <c r="E26" s="18">
        <v>87</v>
      </c>
      <c r="F26" s="18">
        <v>31</v>
      </c>
      <c r="G26" s="18"/>
      <c r="H26" s="18">
        <v>35.2413</v>
      </c>
      <c r="I26" s="17">
        <f t="shared" si="0"/>
        <v>66.2413</v>
      </c>
      <c r="J26" s="18"/>
    </row>
    <row r="27" s="2" customFormat="1" ht="35" customHeight="1" spans="1:10">
      <c r="A27" s="19">
        <v>21</v>
      </c>
      <c r="B27" s="23" t="s">
        <v>47</v>
      </c>
      <c r="C27" s="19" t="s">
        <v>48</v>
      </c>
      <c r="D27" s="23">
        <v>1</v>
      </c>
      <c r="E27" s="23">
        <v>20</v>
      </c>
      <c r="F27" s="23"/>
      <c r="G27" s="23"/>
      <c r="H27" s="23">
        <v>19.184156</v>
      </c>
      <c r="I27" s="19">
        <f t="shared" si="0"/>
        <v>19.184156</v>
      </c>
      <c r="J27" s="23"/>
    </row>
    <row r="28" s="2" customFormat="1" ht="35" customHeight="1" spans="1:10">
      <c r="A28" s="19">
        <v>22</v>
      </c>
      <c r="B28" s="23" t="s">
        <v>49</v>
      </c>
      <c r="C28" s="19" t="s">
        <v>48</v>
      </c>
      <c r="D28" s="23">
        <v>1</v>
      </c>
      <c r="E28" s="23">
        <v>90</v>
      </c>
      <c r="F28" s="23"/>
      <c r="G28" s="23"/>
      <c r="H28" s="23">
        <v>57</v>
      </c>
      <c r="I28" s="19">
        <f t="shared" si="0"/>
        <v>57</v>
      </c>
      <c r="J28" s="23"/>
    </row>
    <row r="29" s="3" customFormat="1" ht="28" customHeight="1" spans="1:10">
      <c r="A29" s="26" t="s">
        <v>50</v>
      </c>
      <c r="B29" s="27"/>
      <c r="C29" s="26"/>
      <c r="D29" s="26">
        <v>11</v>
      </c>
      <c r="E29" s="28">
        <f>SUM(E30:E40)</f>
        <v>19400</v>
      </c>
      <c r="F29" s="28">
        <f>SUM(F30:F40)</f>
        <v>18449</v>
      </c>
      <c r="G29" s="28">
        <v>30</v>
      </c>
      <c r="H29" s="28">
        <v>439</v>
      </c>
      <c r="I29" s="28">
        <v>18858</v>
      </c>
      <c r="J29" s="39"/>
    </row>
    <row r="30" s="4" customFormat="1" ht="35" customHeight="1" spans="1:10">
      <c r="A30" s="25">
        <v>1</v>
      </c>
      <c r="B30" s="25" t="s">
        <v>51</v>
      </c>
      <c r="C30" s="25" t="s">
        <v>52</v>
      </c>
      <c r="D30" s="25">
        <v>1</v>
      </c>
      <c r="E30" s="25">
        <v>4860</v>
      </c>
      <c r="F30" s="25">
        <v>4600</v>
      </c>
      <c r="G30" s="25">
        <v>30</v>
      </c>
      <c r="H30" s="25"/>
      <c r="I30" s="25">
        <f>F30-G30+H30</f>
        <v>4570</v>
      </c>
      <c r="J30" s="40"/>
    </row>
    <row r="31" s="4" customFormat="1" ht="35" customHeight="1" spans="1:10">
      <c r="A31" s="17">
        <v>2</v>
      </c>
      <c r="B31" s="17" t="s">
        <v>53</v>
      </c>
      <c r="C31" s="17" t="s">
        <v>54</v>
      </c>
      <c r="D31" s="17">
        <v>1</v>
      </c>
      <c r="E31" s="17">
        <v>5000</v>
      </c>
      <c r="F31" s="17">
        <v>5000</v>
      </c>
      <c r="G31" s="17"/>
      <c r="H31" s="17"/>
      <c r="I31" s="25">
        <f t="shared" ref="I31:I40" si="1">F31-G31+H31</f>
        <v>5000</v>
      </c>
      <c r="J31" s="40"/>
    </row>
    <row r="32" s="2" customFormat="1" ht="42" customHeight="1" spans="1:10">
      <c r="A32" s="17">
        <v>3</v>
      </c>
      <c r="B32" s="17" t="s">
        <v>55</v>
      </c>
      <c r="C32" s="17" t="s">
        <v>56</v>
      </c>
      <c r="D32" s="17">
        <v>1</v>
      </c>
      <c r="E32" s="17">
        <v>4100</v>
      </c>
      <c r="F32" s="17">
        <v>4000</v>
      </c>
      <c r="G32" s="17"/>
      <c r="H32" s="17"/>
      <c r="I32" s="25">
        <f t="shared" si="1"/>
        <v>4000</v>
      </c>
      <c r="J32" s="40"/>
    </row>
    <row r="33" s="2" customFormat="1" ht="33" customHeight="1" spans="1:10">
      <c r="A33" s="17">
        <v>4</v>
      </c>
      <c r="B33" s="17" t="s">
        <v>57</v>
      </c>
      <c r="C33" s="17" t="s">
        <v>58</v>
      </c>
      <c r="D33" s="17">
        <v>1</v>
      </c>
      <c r="E33" s="17">
        <v>2350</v>
      </c>
      <c r="F33" s="17">
        <v>2254</v>
      </c>
      <c r="G33" s="17"/>
      <c r="H33" s="17">
        <v>96</v>
      </c>
      <c r="I33" s="25">
        <f t="shared" si="1"/>
        <v>2350</v>
      </c>
      <c r="J33" s="40"/>
    </row>
    <row r="34" s="2" customFormat="1" ht="30" customHeight="1" spans="1:10">
      <c r="A34" s="17">
        <v>5</v>
      </c>
      <c r="B34" s="17" t="s">
        <v>59</v>
      </c>
      <c r="C34" s="17" t="s">
        <v>31</v>
      </c>
      <c r="D34" s="17">
        <v>1</v>
      </c>
      <c r="E34" s="18">
        <v>120</v>
      </c>
      <c r="F34" s="18">
        <v>120</v>
      </c>
      <c r="G34" s="18"/>
      <c r="H34" s="18"/>
      <c r="I34" s="25">
        <f t="shared" si="1"/>
        <v>120</v>
      </c>
      <c r="J34" s="40"/>
    </row>
    <row r="35" s="2" customFormat="1" ht="39" customHeight="1" spans="1:10">
      <c r="A35" s="25">
        <v>6</v>
      </c>
      <c r="B35" s="25" t="s">
        <v>60</v>
      </c>
      <c r="C35" s="25" t="s">
        <v>52</v>
      </c>
      <c r="D35" s="25">
        <v>1</v>
      </c>
      <c r="E35" s="24">
        <v>2000</v>
      </c>
      <c r="F35" s="24">
        <v>1536</v>
      </c>
      <c r="G35" s="24"/>
      <c r="H35" s="24">
        <v>312</v>
      </c>
      <c r="I35" s="25">
        <f t="shared" si="1"/>
        <v>1848</v>
      </c>
      <c r="J35" s="41"/>
    </row>
    <row r="36" s="2" customFormat="1" ht="30" customHeight="1" spans="1:10">
      <c r="A36" s="17">
        <v>7</v>
      </c>
      <c r="B36" s="17" t="s">
        <v>61</v>
      </c>
      <c r="C36" s="17" t="s">
        <v>62</v>
      </c>
      <c r="D36" s="17">
        <v>1</v>
      </c>
      <c r="E36" s="18">
        <v>48</v>
      </c>
      <c r="F36" s="18">
        <v>17</v>
      </c>
      <c r="G36" s="18"/>
      <c r="H36" s="18">
        <v>31</v>
      </c>
      <c r="I36" s="25">
        <f t="shared" si="1"/>
        <v>48</v>
      </c>
      <c r="J36" s="40"/>
    </row>
    <row r="37" s="2" customFormat="1" ht="30" customHeight="1" spans="1:10">
      <c r="A37" s="17">
        <v>8</v>
      </c>
      <c r="B37" s="17" t="s">
        <v>63</v>
      </c>
      <c r="C37" s="17" t="s">
        <v>64</v>
      </c>
      <c r="D37" s="17">
        <v>1</v>
      </c>
      <c r="E37" s="18">
        <v>42</v>
      </c>
      <c r="F37" s="18">
        <v>42</v>
      </c>
      <c r="G37" s="18"/>
      <c r="H37" s="18"/>
      <c r="I37" s="25">
        <f t="shared" si="1"/>
        <v>42</v>
      </c>
      <c r="J37" s="40"/>
    </row>
    <row r="38" s="2" customFormat="1" ht="30" customHeight="1" spans="1:10">
      <c r="A38" s="17">
        <v>9</v>
      </c>
      <c r="B38" s="17" t="s">
        <v>65</v>
      </c>
      <c r="C38" s="17" t="s">
        <v>66</v>
      </c>
      <c r="D38" s="17">
        <v>1</v>
      </c>
      <c r="E38" s="18">
        <v>140</v>
      </c>
      <c r="F38" s="18">
        <v>140</v>
      </c>
      <c r="G38" s="18"/>
      <c r="H38" s="18"/>
      <c r="I38" s="25">
        <f t="shared" si="1"/>
        <v>140</v>
      </c>
      <c r="J38" s="40"/>
    </row>
    <row r="39" s="2" customFormat="1" ht="30" customHeight="1" spans="1:10">
      <c r="A39" s="17">
        <v>10</v>
      </c>
      <c r="B39" s="17" t="s">
        <v>67</v>
      </c>
      <c r="C39" s="17" t="s">
        <v>66</v>
      </c>
      <c r="D39" s="17">
        <v>1</v>
      </c>
      <c r="E39" s="18">
        <v>180</v>
      </c>
      <c r="F39" s="18">
        <v>180</v>
      </c>
      <c r="G39" s="18"/>
      <c r="H39" s="18"/>
      <c r="I39" s="25">
        <f t="shared" si="1"/>
        <v>180</v>
      </c>
      <c r="J39" s="40"/>
    </row>
    <row r="40" s="2" customFormat="1" ht="30" customHeight="1" spans="1:10">
      <c r="A40" s="17">
        <v>11</v>
      </c>
      <c r="B40" s="17" t="s">
        <v>68</v>
      </c>
      <c r="C40" s="17" t="s">
        <v>64</v>
      </c>
      <c r="D40" s="17">
        <v>1</v>
      </c>
      <c r="E40" s="18">
        <v>560</v>
      </c>
      <c r="F40" s="18">
        <v>560</v>
      </c>
      <c r="G40" s="18"/>
      <c r="H40" s="18"/>
      <c r="I40" s="25">
        <f t="shared" si="1"/>
        <v>560</v>
      </c>
      <c r="J40" s="40"/>
    </row>
    <row r="41" s="5" customFormat="1" ht="21" customHeight="1" spans="1:10">
      <c r="A41" s="29" t="s">
        <v>69</v>
      </c>
      <c r="B41" s="29"/>
      <c r="C41" s="29"/>
      <c r="D41" s="30">
        <v>6</v>
      </c>
      <c r="E41" s="30">
        <v>2228</v>
      </c>
      <c r="F41" s="30">
        <v>2221.3895</v>
      </c>
      <c r="G41" s="30">
        <v>132.326789</v>
      </c>
      <c r="H41" s="30"/>
      <c r="I41" s="30">
        <v>2089.062711</v>
      </c>
      <c r="J41" s="37"/>
    </row>
    <row r="42" s="5" customFormat="1" ht="32" customHeight="1" spans="1:10">
      <c r="A42" s="31">
        <v>1</v>
      </c>
      <c r="B42" s="17" t="s">
        <v>70</v>
      </c>
      <c r="C42" s="32" t="s">
        <v>71</v>
      </c>
      <c r="D42" s="17">
        <v>1</v>
      </c>
      <c r="E42" s="17">
        <v>150</v>
      </c>
      <c r="F42" s="17">
        <v>150</v>
      </c>
      <c r="G42" s="17">
        <v>108.326789</v>
      </c>
      <c r="H42" s="17"/>
      <c r="I42" s="17">
        <f>F42-G42+H42</f>
        <v>41.673211</v>
      </c>
      <c r="J42" s="38"/>
    </row>
    <row r="43" s="5" customFormat="1" ht="27" customHeight="1" spans="1:10">
      <c r="A43" s="31">
        <v>2</v>
      </c>
      <c r="B43" s="17" t="s">
        <v>72</v>
      </c>
      <c r="C43" s="32" t="s">
        <v>73</v>
      </c>
      <c r="D43" s="17">
        <v>1</v>
      </c>
      <c r="E43" s="17">
        <v>894</v>
      </c>
      <c r="F43" s="17">
        <v>893.17</v>
      </c>
      <c r="G43" s="17"/>
      <c r="H43" s="17"/>
      <c r="I43" s="17">
        <f>F43-G43+H43</f>
        <v>893.17</v>
      </c>
      <c r="J43" s="38"/>
    </row>
    <row r="44" s="5" customFormat="1" ht="27" customHeight="1" spans="1:10">
      <c r="A44" s="33">
        <v>3</v>
      </c>
      <c r="B44" s="25" t="s">
        <v>74</v>
      </c>
      <c r="C44" s="34" t="s">
        <v>73</v>
      </c>
      <c r="D44" s="25">
        <v>1</v>
      </c>
      <c r="E44" s="25">
        <v>130</v>
      </c>
      <c r="F44" s="25">
        <v>130</v>
      </c>
      <c r="G44" s="25"/>
      <c r="H44" s="25"/>
      <c r="I44" s="17">
        <f>F44-G44+H44</f>
        <v>130</v>
      </c>
      <c r="J44" s="38"/>
    </row>
    <row r="45" s="5" customFormat="1" ht="38" customHeight="1" spans="1:10">
      <c r="A45" s="31">
        <v>4</v>
      </c>
      <c r="B45" s="17" t="s">
        <v>75</v>
      </c>
      <c r="C45" s="17" t="s">
        <v>31</v>
      </c>
      <c r="D45" s="17">
        <v>2</v>
      </c>
      <c r="E45" s="18">
        <v>550</v>
      </c>
      <c r="F45" s="18">
        <v>550</v>
      </c>
      <c r="G45" s="18"/>
      <c r="H45" s="18"/>
      <c r="I45" s="17">
        <f>F45-G45+H45</f>
        <v>550</v>
      </c>
      <c r="J45" s="35"/>
    </row>
    <row r="46" s="5" customFormat="1" ht="38" customHeight="1" spans="1:10">
      <c r="A46" s="33">
        <v>5</v>
      </c>
      <c r="B46" s="25" t="s">
        <v>76</v>
      </c>
      <c r="C46" s="34" t="s">
        <v>77</v>
      </c>
      <c r="D46" s="25">
        <v>1</v>
      </c>
      <c r="E46" s="25">
        <v>504</v>
      </c>
      <c r="F46" s="25">
        <v>498.2195</v>
      </c>
      <c r="G46" s="25">
        <v>24</v>
      </c>
      <c r="H46" s="25"/>
      <c r="I46" s="17">
        <f>F46-G46+H46</f>
        <v>474.2195</v>
      </c>
      <c r="J46" s="35"/>
    </row>
    <row r="47" s="1" customFormat="1" spans="1:10">
      <c r="A47" s="35">
        <v>6</v>
      </c>
      <c r="B47" s="36" t="s">
        <v>78</v>
      </c>
      <c r="C47" s="36"/>
      <c r="D47" s="37"/>
      <c r="E47" s="30"/>
      <c r="F47" s="30">
        <v>40</v>
      </c>
      <c r="G47" s="30"/>
      <c r="H47" s="30"/>
      <c r="I47" s="30">
        <v>40</v>
      </c>
      <c r="J47" s="38"/>
    </row>
    <row r="48" s="1" customFormat="1" spans="1:9">
      <c r="A48" s="6"/>
      <c r="B48" s="6"/>
      <c r="C48" s="6"/>
      <c r="E48" s="7"/>
      <c r="F48" s="7"/>
      <c r="G48" s="7"/>
      <c r="H48" s="7"/>
      <c r="I48" s="7"/>
    </row>
    <row r="49" s="1" customFormat="1" spans="1:9">
      <c r="A49" s="6"/>
      <c r="B49" s="6"/>
      <c r="C49" s="6"/>
      <c r="E49" s="7"/>
      <c r="F49" s="7"/>
      <c r="G49" s="7"/>
      <c r="H49" s="7"/>
      <c r="I49" s="7"/>
    </row>
    <row r="50" s="1" customFormat="1" spans="1:9">
      <c r="A50" s="6"/>
      <c r="B50" s="6"/>
      <c r="C50" s="6"/>
      <c r="E50" s="7"/>
      <c r="F50" s="7"/>
      <c r="G50" s="7"/>
      <c r="H50" s="7"/>
      <c r="I50" s="7"/>
    </row>
    <row r="51" s="1" customFormat="1" spans="1:9">
      <c r="A51" s="6"/>
      <c r="B51" s="6"/>
      <c r="C51" s="6"/>
      <c r="E51" s="7"/>
      <c r="F51" s="7"/>
      <c r="G51" s="7"/>
      <c r="H51" s="7"/>
      <c r="I51" s="7"/>
    </row>
    <row r="52" s="1" customFormat="1" spans="1:9">
      <c r="A52" s="6"/>
      <c r="B52" s="6"/>
      <c r="C52" s="6"/>
      <c r="E52" s="7"/>
      <c r="F52" s="7"/>
      <c r="G52" s="7"/>
      <c r="H52" s="7"/>
      <c r="I52" s="7"/>
    </row>
    <row r="53" s="1" customFormat="1" spans="1:9">
      <c r="A53" s="6"/>
      <c r="B53" s="6"/>
      <c r="C53" s="6"/>
      <c r="E53" s="7"/>
      <c r="F53" s="7"/>
      <c r="G53" s="7"/>
      <c r="H53" s="7"/>
      <c r="I53" s="7"/>
    </row>
    <row r="54" s="1" customFormat="1" spans="1:9">
      <c r="A54" s="6"/>
      <c r="B54" s="6"/>
      <c r="C54" s="6"/>
      <c r="E54" s="7"/>
      <c r="F54" s="7"/>
      <c r="G54" s="7"/>
      <c r="H54" s="7"/>
      <c r="I54" s="7"/>
    </row>
    <row r="55" s="1" customFormat="1" spans="1:9">
      <c r="A55" s="6"/>
      <c r="B55" s="6"/>
      <c r="C55" s="6"/>
      <c r="E55" s="7"/>
      <c r="F55" s="7"/>
      <c r="G55" s="7"/>
      <c r="H55" s="7"/>
      <c r="I55" s="7"/>
    </row>
    <row r="56" s="1" customFormat="1" spans="1:9">
      <c r="A56" s="6"/>
      <c r="B56" s="6"/>
      <c r="C56" s="6"/>
      <c r="E56" s="7"/>
      <c r="F56" s="7"/>
      <c r="G56" s="7"/>
      <c r="H56" s="7"/>
      <c r="I56" s="7"/>
    </row>
    <row r="57" s="1" customFormat="1" spans="1:9">
      <c r="A57" s="6"/>
      <c r="B57" s="6"/>
      <c r="C57" s="6"/>
      <c r="E57" s="7"/>
      <c r="F57" s="7"/>
      <c r="G57" s="7"/>
      <c r="H57" s="7"/>
      <c r="I57" s="7"/>
    </row>
    <row r="58" s="1" customFormat="1" spans="1:9">
      <c r="A58" s="6"/>
      <c r="B58" s="6"/>
      <c r="C58" s="6"/>
      <c r="E58" s="7"/>
      <c r="F58" s="7"/>
      <c r="G58" s="7"/>
      <c r="H58" s="7"/>
      <c r="I58" s="7"/>
    </row>
    <row r="59" s="1" customFormat="1" spans="1:9">
      <c r="A59" s="6"/>
      <c r="B59" s="6"/>
      <c r="C59" s="6"/>
      <c r="E59" s="7"/>
      <c r="F59" s="7"/>
      <c r="G59" s="7"/>
      <c r="H59" s="7"/>
      <c r="I59" s="7"/>
    </row>
  </sheetData>
  <mergeCells count="14">
    <mergeCell ref="A1:J1"/>
    <mergeCell ref="G3:H3"/>
    <mergeCell ref="A5:C5"/>
    <mergeCell ref="A6:C6"/>
    <mergeCell ref="A29:C29"/>
    <mergeCell ref="A41:C41"/>
    <mergeCell ref="A3:A4"/>
    <mergeCell ref="B3:B4"/>
    <mergeCell ref="C3:C4"/>
    <mergeCell ref="D3:D4"/>
    <mergeCell ref="E3:E4"/>
    <mergeCell ref="F3:F4"/>
    <mergeCell ref="I3:I4"/>
    <mergeCell ref="J3:J4"/>
  </mergeCells>
  <pageMargins left="0.700694444444445" right="0.700694444444445" top="0.751388888888889" bottom="0.751388888888889" header="0.298611111111111" footer="0.298611111111111"/>
  <pageSetup paperSize="9" scale="5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2023-12-28T09:17:42Z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